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defaultThemeVersion="124226"/>
  <mc:AlternateContent xmlns:mc="http://schemas.openxmlformats.org/markup-compatibility/2006">
    <mc:Choice Requires="x15">
      <x15ac:absPath xmlns:x15ac="http://schemas.microsoft.com/office/spreadsheetml/2010/11/ac" url="\\ynscsv2\140.環境農業推進課\030.特別栽培農産物認証事業\◆Ｒ４   特栽関係ファイル\Ｒ５版認証制度マニュアル関係\R5HP更新用データ\"/>
    </mc:Choice>
  </mc:AlternateContent>
  <xr:revisionPtr revIDLastSave="0" documentId="13_ncr:1_{89E1051C-EF3F-463F-8FC7-5E7165001962}" xr6:coauthVersionLast="47" xr6:coauthVersionMax="47" xr10:uidLastSave="{00000000-0000-0000-0000-000000000000}"/>
  <bookViews>
    <workbookView xWindow="-108" yWindow="-108" windowWidth="23256" windowHeight="12576" tabRatio="899" activeTab="4" xr2:uid="{00000000-000D-0000-FFFF-FFFF00000000}"/>
  </bookViews>
  <sheets>
    <sheet name="p76様式第６号" sheetId="18" r:id="rId1"/>
    <sheet name="p77変更集計表" sheetId="19" r:id="rId2"/>
    <sheet name="p７８変更生産者名等" sheetId="44" r:id="rId3"/>
    <sheet name="p79変更別紙２" sheetId="21" r:id="rId4"/>
    <sheet name="p81変更別紙３－１" sheetId="37" r:id="rId5"/>
  </sheets>
  <definedNames>
    <definedName name="_xlnm.Print_Area" localSheetId="0">p76様式第６号!$A$1:$AH$49</definedName>
    <definedName name="_xlnm.Print_Area" localSheetId="1">p77変更集計表!$A$1:$Q$45</definedName>
    <definedName name="_xlnm.Print_Area" localSheetId="2">p７８変更生産者名等!$A$1:$H$41</definedName>
    <definedName name="_xlnm.Print_Area" localSheetId="3">p79変更別紙２!$A$1:$W$47</definedName>
    <definedName name="_xlnm.Print_Titles" localSheetId="1">p77変更集計表!$1:$5</definedName>
    <definedName name="_xlnm.Print_Titles" localSheetId="2">p７８変更生産者名等!$1:$5</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31" i="19" l="1"/>
  <c r="O38" i="19" l="1"/>
  <c r="F32" i="37" l="1"/>
  <c r="O30" i="37"/>
  <c r="O32" i="37" s="1"/>
  <c r="N30" i="37"/>
  <c r="N32" i="37" s="1"/>
  <c r="M30" i="37"/>
  <c r="M32" i="37" s="1"/>
  <c r="L30" i="37"/>
  <c r="L32" i="37" s="1"/>
  <c r="K30" i="37"/>
  <c r="K32" i="37" s="1"/>
  <c r="J30" i="37"/>
  <c r="J32" i="37" s="1"/>
  <c r="I30" i="37"/>
  <c r="I32" i="37" s="1"/>
  <c r="P26" i="37"/>
  <c r="G26" i="37"/>
  <c r="P25" i="37"/>
  <c r="P24" i="37"/>
  <c r="G24" i="37"/>
  <c r="P22" i="37"/>
  <c r="P21" i="37"/>
  <c r="G21" i="37"/>
  <c r="P20" i="37"/>
  <c r="T19" i="37"/>
  <c r="P19" i="37"/>
  <c r="G19" i="37"/>
  <c r="T18" i="37"/>
  <c r="P18" i="37"/>
  <c r="T17" i="37"/>
  <c r="T32" i="37" s="1"/>
  <c r="Q17" i="37"/>
  <c r="Q32" i="37" s="1"/>
  <c r="G17" i="37"/>
  <c r="T16" i="37"/>
  <c r="T30" i="37" s="1"/>
  <c r="Q16" i="37"/>
  <c r="Q30" i="37" s="1"/>
  <c r="P15" i="37"/>
  <c r="G15" i="37"/>
  <c r="P14" i="37"/>
  <c r="P13" i="37"/>
  <c r="G13" i="37"/>
  <c r="P12" i="37"/>
  <c r="P11" i="37"/>
  <c r="G11" i="37"/>
  <c r="P10" i="37"/>
  <c r="P9" i="37"/>
  <c r="G9" i="37"/>
  <c r="P8" i="37"/>
  <c r="P30" i="37" s="1"/>
  <c r="O7" i="37"/>
  <c r="N7" i="37"/>
  <c r="M7" i="37"/>
  <c r="L7" i="37"/>
  <c r="K7" i="37"/>
  <c r="J7" i="37"/>
  <c r="R30" i="37" l="1"/>
  <c r="G32" i="37"/>
  <c r="P32" i="37"/>
  <c r="R32" i="37" s="1"/>
  <c r="O36" i="19" l="1"/>
  <c r="L39" i="21" l="1"/>
  <c r="N41" i="21" s="1"/>
  <c r="N42" i="21" s="1"/>
  <c r="U42" i="21"/>
  <c r="O6" i="19"/>
  <c r="O7" i="19"/>
  <c r="O8" i="19"/>
  <c r="O9" i="19"/>
  <c r="O10" i="19"/>
  <c r="O11" i="19"/>
  <c r="O12" i="19"/>
  <c r="O13" i="19"/>
  <c r="O14" i="19"/>
  <c r="O15" i="19"/>
  <c r="O16" i="19"/>
  <c r="O17" i="19"/>
  <c r="O18" i="19"/>
  <c r="O19" i="19"/>
  <c r="O20" i="19"/>
  <c r="O21" i="19"/>
  <c r="O22" i="19"/>
  <c r="O23" i="19"/>
  <c r="O24" i="19"/>
  <c r="O25" i="19"/>
  <c r="O26" i="19"/>
  <c r="O27" i="19"/>
  <c r="O28" i="19"/>
  <c r="O29" i="19"/>
  <c r="O30" i="19"/>
  <c r="O31" i="19"/>
  <c r="O32" i="19"/>
  <c r="O33" i="19"/>
  <c r="D34" i="19"/>
  <c r="E34" i="19"/>
  <c r="F34" i="19"/>
  <c r="G34" i="19"/>
  <c r="H34" i="19"/>
  <c r="I34" i="19"/>
  <c r="J34" i="19"/>
  <c r="K34" i="19"/>
  <c r="L34" i="19"/>
  <c r="M34" i="19"/>
  <c r="N34" i="19"/>
  <c r="D35" i="19"/>
  <c r="E35" i="19"/>
  <c r="F35" i="19"/>
  <c r="G35" i="19"/>
  <c r="H35" i="19"/>
  <c r="I35" i="19"/>
  <c r="J35" i="19"/>
  <c r="K35" i="19"/>
  <c r="L35" i="19"/>
  <c r="M35" i="19"/>
  <c r="N35" i="19"/>
  <c r="D37" i="19"/>
  <c r="E37" i="19"/>
  <c r="F37" i="19"/>
  <c r="G37" i="19"/>
  <c r="H37" i="19"/>
  <c r="I37" i="19"/>
  <c r="J37" i="19"/>
  <c r="K37" i="19"/>
  <c r="L37" i="19"/>
  <c r="M37" i="19"/>
  <c r="N37" i="19"/>
  <c r="O39" i="19"/>
  <c r="O37" i="19" l="1"/>
  <c r="O35" i="19"/>
  <c r="O34" i="19"/>
</calcChain>
</file>

<file path=xl/sharedStrings.xml><?xml version="1.0" encoding="utf-8"?>
<sst xmlns="http://schemas.openxmlformats.org/spreadsheetml/2006/main" count="521" uniqueCount="343">
  <si>
    <t>記</t>
  </si>
  <si>
    <t>電話番号</t>
    <rPh sb="0" eb="2">
      <t>デンワ</t>
    </rPh>
    <rPh sb="2" eb="4">
      <t>バンゴウ</t>
    </rPh>
    <phoneticPr fontId="8"/>
  </si>
  <si>
    <t>※認証シール枚数は貼付総枚数(残シールを差し引かない枚数)とし、行又は列の一方の記載で差し支えない。</t>
    <rPh sb="1" eb="3">
      <t>ニンショウ</t>
    </rPh>
    <rPh sb="6" eb="8">
      <t>マイスウ</t>
    </rPh>
    <rPh sb="9" eb="11">
      <t>チョウフ</t>
    </rPh>
    <rPh sb="11" eb="12">
      <t>ソウ</t>
    </rPh>
    <rPh sb="12" eb="14">
      <t>マイスウ</t>
    </rPh>
    <rPh sb="15" eb="16">
      <t>ザン</t>
    </rPh>
    <rPh sb="20" eb="21">
      <t>サ</t>
    </rPh>
    <rPh sb="22" eb="23">
      <t>ヒ</t>
    </rPh>
    <rPh sb="26" eb="28">
      <t>マイスウ</t>
    </rPh>
    <rPh sb="32" eb="33">
      <t>ギョウ</t>
    </rPh>
    <rPh sb="33" eb="34">
      <t>マタ</t>
    </rPh>
    <rPh sb="35" eb="36">
      <t>レツ</t>
    </rPh>
    <rPh sb="37" eb="39">
      <t>イッポウ</t>
    </rPh>
    <rPh sb="40" eb="42">
      <t>キサイ</t>
    </rPh>
    <rPh sb="43" eb="44">
      <t>サ</t>
    </rPh>
    <rPh sb="45" eb="46">
      <t>ツカ</t>
    </rPh>
    <phoneticPr fontId="8"/>
  </si>
  <si>
    <t>※農家実戸数は栽培面積の最も大きい作物でカウントする。なお、分類集計に時間を要する場合等は計欄に一括記入しても差し支えない。</t>
    <rPh sb="1" eb="3">
      <t>ノウカ</t>
    </rPh>
    <rPh sb="3" eb="4">
      <t>ジツ</t>
    </rPh>
    <rPh sb="4" eb="6">
      <t>コスウ</t>
    </rPh>
    <rPh sb="7" eb="9">
      <t>サイバイ</t>
    </rPh>
    <rPh sb="9" eb="11">
      <t>メンセキ</t>
    </rPh>
    <rPh sb="12" eb="13">
      <t>モット</t>
    </rPh>
    <rPh sb="14" eb="15">
      <t>オオ</t>
    </rPh>
    <rPh sb="17" eb="19">
      <t>サクモツ</t>
    </rPh>
    <rPh sb="30" eb="32">
      <t>ブンルイ</t>
    </rPh>
    <rPh sb="32" eb="34">
      <t>シュウケイ</t>
    </rPh>
    <rPh sb="35" eb="37">
      <t>ジカン</t>
    </rPh>
    <rPh sb="38" eb="39">
      <t>ヨウ</t>
    </rPh>
    <rPh sb="41" eb="43">
      <t>バアイ</t>
    </rPh>
    <rPh sb="43" eb="44">
      <t>トウ</t>
    </rPh>
    <rPh sb="45" eb="46">
      <t>ケイ</t>
    </rPh>
    <rPh sb="46" eb="47">
      <t>ラン</t>
    </rPh>
    <rPh sb="48" eb="50">
      <t>イッカツ</t>
    </rPh>
    <rPh sb="50" eb="52">
      <t>キニュウ</t>
    </rPh>
    <rPh sb="55" eb="56">
      <t>サ</t>
    </rPh>
    <rPh sb="57" eb="58">
      <t>ツカ</t>
    </rPh>
    <phoneticPr fontId="8"/>
  </si>
  <si>
    <t xml:space="preserve"> </t>
    <phoneticPr fontId="15"/>
  </si>
  <si>
    <t>ほ場数</t>
  </si>
  <si>
    <t>ａ</t>
    <phoneticPr fontId="15"/>
  </si>
  <si>
    <t>合　　計</t>
    <rPh sb="0" eb="1">
      <t>ゴウ</t>
    </rPh>
    <rPh sb="3" eb="4">
      <t>ケイ</t>
    </rPh>
    <phoneticPr fontId="15"/>
  </si>
  <si>
    <t>小　　計</t>
    <rPh sb="0" eb="1">
      <t>ショウ</t>
    </rPh>
    <rPh sb="3" eb="4">
      <t>ケイ</t>
    </rPh>
    <phoneticPr fontId="15"/>
  </si>
  <si>
    <t>　△△市○○町△△△</t>
    <rPh sb="3" eb="4">
      <t>シ</t>
    </rPh>
    <rPh sb="6" eb="7">
      <t>マチ</t>
    </rPh>
    <phoneticPr fontId="15"/>
  </si>
  <si>
    <t>緑町　次郎</t>
    <rPh sb="0" eb="2">
      <t>ミドリマチ</t>
    </rPh>
    <rPh sb="3" eb="5">
      <t>ジロウ</t>
    </rPh>
    <phoneticPr fontId="15"/>
  </si>
  <si>
    <t>水稲</t>
    <rPh sb="0" eb="2">
      <t>スイトウ</t>
    </rPh>
    <phoneticPr fontId="15"/>
  </si>
  <si>
    <t>ほ場番号</t>
  </si>
  <si>
    <t xml:space="preserve"> 栽培面積
(a)</t>
    <phoneticPr fontId="15"/>
  </si>
  <si>
    <t>生産ほ場所在地</t>
    <phoneticPr fontId="15"/>
  </si>
  <si>
    <t>生産者住所</t>
    <phoneticPr fontId="15"/>
  </si>
  <si>
    <t>生産者名</t>
    <phoneticPr fontId="15"/>
  </si>
  <si>
    <t>割減</t>
    <rPh sb="0" eb="2">
      <t>ワリゲン</t>
    </rPh>
    <phoneticPr fontId="8"/>
  </si>
  <si>
    <t>慣行対比</t>
    <rPh sb="0" eb="2">
      <t>カンコウ</t>
    </rPh>
    <rPh sb="2" eb="4">
      <t>タイヒ</t>
    </rPh>
    <phoneticPr fontId="8"/>
  </si>
  <si>
    <t>割減</t>
    <rPh sb="0" eb="1">
      <t>ワリ</t>
    </rPh>
    <rPh sb="1" eb="2">
      <t>ゲン</t>
    </rPh>
    <phoneticPr fontId="8"/>
  </si>
  <si>
    <t>回</t>
    <rPh sb="0" eb="1">
      <t>カイ</t>
    </rPh>
    <phoneticPr fontId="8"/>
  </si>
  <si>
    <t>慣行レベルの成分回数</t>
  </si>
  <si>
    <t>慣行レベルの窒素成分量</t>
  </si>
  <si>
    <t xml:space="preserve"> (ｼﾞﾉﾃﾌﾗﾝ)</t>
    <phoneticPr fontId="8"/>
  </si>
  <si>
    <t>8/中</t>
    <rPh sb="2" eb="3">
      <t>ナカ</t>
    </rPh>
    <phoneticPr fontId="8"/>
  </si>
  <si>
    <t>無人ﾍﾘ散布</t>
    <rPh sb="0" eb="2">
      <t>ムジン</t>
    </rPh>
    <rPh sb="4" eb="6">
      <t>サンプ</t>
    </rPh>
    <phoneticPr fontId="8"/>
  </si>
  <si>
    <t>30倍</t>
    <rPh sb="2" eb="3">
      <t>バイ</t>
    </rPh>
    <phoneticPr fontId="8"/>
  </si>
  <si>
    <t>ｽﾀｰｸﾙ液剤10</t>
    <rPh sb="5" eb="7">
      <t>エキザイ</t>
    </rPh>
    <phoneticPr fontId="8"/>
  </si>
  <si>
    <t>はえぬき有機50</t>
    <rPh sb="4" eb="6">
      <t>ユウキ</t>
    </rPh>
    <phoneticPr fontId="8"/>
  </si>
  <si>
    <t>8/上</t>
    <rPh sb="2" eb="3">
      <t>ウエ</t>
    </rPh>
    <phoneticPr fontId="8"/>
  </si>
  <si>
    <t>ｱﾐｽﾀｰﾄﾚﾎﾞﾝSE</t>
    <phoneticPr fontId="8"/>
  </si>
  <si>
    <t>はえぬき専用元肥</t>
    <rPh sb="4" eb="6">
      <t>センヨウ</t>
    </rPh>
    <rPh sb="6" eb="7">
      <t>モト</t>
    </rPh>
    <rPh sb="7" eb="8">
      <t>ヒ</t>
    </rPh>
    <phoneticPr fontId="8"/>
  </si>
  <si>
    <t>湛水散布</t>
    <rPh sb="0" eb="1">
      <t>タン</t>
    </rPh>
    <rPh sb="1" eb="2">
      <t>スイ</t>
    </rPh>
    <rPh sb="2" eb="4">
      <t>サンプ</t>
    </rPh>
    <phoneticPr fontId="8"/>
  </si>
  <si>
    <t>-</t>
    <phoneticPr fontId="8"/>
  </si>
  <si>
    <t>ｲﾉｰﾊﾞDXｱｯﾌﾟ1ｷﾛ粒剤75</t>
    <rPh sb="14" eb="15">
      <t>リュウ</t>
    </rPh>
    <rPh sb="15" eb="16">
      <t>ザイ</t>
    </rPh>
    <phoneticPr fontId="8"/>
  </si>
  <si>
    <t>収穫</t>
  </si>
  <si>
    <t>ら均一に散布</t>
    <rPh sb="1" eb="3">
      <t>キンイツ</t>
    </rPh>
    <rPh sb="4" eb="6">
      <t>サンプ</t>
    </rPh>
    <phoneticPr fontId="8"/>
  </si>
  <si>
    <t>育苗箱の上か</t>
    <rPh sb="0" eb="2">
      <t>イクビョウ</t>
    </rPh>
    <rPh sb="2" eb="3">
      <t>ハコ</t>
    </rPh>
    <rPh sb="4" eb="5">
      <t>ウエ</t>
    </rPh>
    <phoneticPr fontId="8"/>
  </si>
  <si>
    <t>50g/箱</t>
    <rPh sb="4" eb="5">
      <t>ハコ</t>
    </rPh>
    <phoneticPr fontId="8"/>
  </si>
  <si>
    <t>ﾌﾞｲｹﾞｯﾄﾌﾟﾘﾝｽ粒剤6</t>
    <rPh sb="12" eb="13">
      <t>リュウ</t>
    </rPh>
    <rPh sb="13" eb="14">
      <t>ザイ</t>
    </rPh>
    <phoneticPr fontId="8"/>
  </si>
  <si>
    <t>牛ふん堆肥</t>
    <rPh sb="0" eb="1">
      <t>ギュウ</t>
    </rPh>
    <rPh sb="3" eb="5">
      <t>タイヒ</t>
    </rPh>
    <phoneticPr fontId="8"/>
  </si>
  <si>
    <t>本　　田　・　本　　畑</t>
    <rPh sb="0" eb="1">
      <t>モト</t>
    </rPh>
    <rPh sb="3" eb="4">
      <t>タ</t>
    </rPh>
    <rPh sb="7" eb="8">
      <t>ホン</t>
    </rPh>
    <rPh sb="10" eb="11">
      <t>ハタ</t>
    </rPh>
    <phoneticPr fontId="8"/>
  </si>
  <si>
    <t>移植</t>
  </si>
  <si>
    <t>播種</t>
  </si>
  <si>
    <t>24時間種子浸漬</t>
    <rPh sb="2" eb="4">
      <t>ジカン</t>
    </rPh>
    <rPh sb="4" eb="6">
      <t>シュシ</t>
    </rPh>
    <rPh sb="6" eb="7">
      <t>シン</t>
    </rPh>
    <rPh sb="7" eb="8">
      <t>ツ</t>
    </rPh>
    <phoneticPr fontId="8"/>
  </si>
  <si>
    <t>200倍</t>
    <rPh sb="3" eb="4">
      <t>バイ</t>
    </rPh>
    <phoneticPr fontId="8"/>
  </si>
  <si>
    <t>10mℓ/箱*20箱</t>
    <rPh sb="5" eb="6">
      <t>ハコ</t>
    </rPh>
    <rPh sb="9" eb="10">
      <t>ハコ</t>
    </rPh>
    <phoneticPr fontId="8"/>
  </si>
  <si>
    <t>液肥特号</t>
    <rPh sb="0" eb="1">
      <t>エキ</t>
    </rPh>
    <rPh sb="1" eb="2">
      <t>ヒ</t>
    </rPh>
    <rPh sb="2" eb="3">
      <t>トク</t>
    </rPh>
    <rPh sb="3" eb="4">
      <t>ゴウ</t>
    </rPh>
    <phoneticPr fontId="8"/>
  </si>
  <si>
    <t>又は</t>
    <rPh sb="0" eb="1">
      <t>マタ</t>
    </rPh>
    <phoneticPr fontId="8"/>
  </si>
  <si>
    <t>60℃15分</t>
    <rPh sb="5" eb="6">
      <t>フン</t>
    </rPh>
    <phoneticPr fontId="8"/>
  </si>
  <si>
    <t>種子浸漬</t>
    <rPh sb="0" eb="2">
      <t>シュシ</t>
    </rPh>
    <rPh sb="2" eb="3">
      <t>シン</t>
    </rPh>
    <rPh sb="3" eb="4">
      <t>ツ</t>
    </rPh>
    <phoneticPr fontId="8"/>
  </si>
  <si>
    <t>温湯浸法</t>
    <rPh sb="0" eb="1">
      <t>オン</t>
    </rPh>
    <rPh sb="1" eb="2">
      <t>ユ</t>
    </rPh>
    <rPh sb="2" eb="3">
      <t>シン</t>
    </rPh>
    <rPh sb="3" eb="4">
      <t>ホウ</t>
    </rPh>
    <phoneticPr fontId="8"/>
  </si>
  <si>
    <t>15g/箱*20箱</t>
    <rPh sb="4" eb="5">
      <t>ハコ</t>
    </rPh>
    <rPh sb="8" eb="9">
      <t>ハコ</t>
    </rPh>
    <phoneticPr fontId="8"/>
  </si>
  <si>
    <t>育苗元肥13号</t>
    <rPh sb="0" eb="2">
      <t>イクビョウ</t>
    </rPh>
    <rPh sb="2" eb="3">
      <t>モト</t>
    </rPh>
    <rPh sb="3" eb="4">
      <t>ヒ</t>
    </rPh>
    <rPh sb="6" eb="7">
      <t>ゴウ</t>
    </rPh>
    <phoneticPr fontId="8"/>
  </si>
  <si>
    <t>水稲</t>
    <rPh sb="0" eb="2">
      <t>スイトウ</t>
    </rPh>
    <phoneticPr fontId="8"/>
  </si>
  <si>
    <t>育　　　　　苗</t>
    <rPh sb="6" eb="7">
      <t>ナエ</t>
    </rPh>
    <phoneticPr fontId="8"/>
  </si>
  <si>
    <t>品種</t>
  </si>
  <si>
    <t>実績</t>
  </si>
  <si>
    <t>計画</t>
  </si>
  <si>
    <t>化学由
来Ｎ量</t>
    <phoneticPr fontId="8"/>
  </si>
  <si>
    <t>現物量</t>
  </si>
  <si>
    <t>使用時期
(実績)</t>
    <rPh sb="6" eb="8">
      <t>ジッセキ</t>
    </rPh>
    <phoneticPr fontId="8"/>
  </si>
  <si>
    <t>使用方法
(実績)</t>
    <rPh sb="6" eb="8">
      <t>ジッセキ</t>
    </rPh>
    <phoneticPr fontId="8"/>
  </si>
  <si>
    <t>散布量
(実績)</t>
    <rPh sb="5" eb="7">
      <t>ジッセキ</t>
    </rPh>
    <phoneticPr fontId="8"/>
  </si>
  <si>
    <t>希釈倍率
(実績)</t>
    <rPh sb="0" eb="2">
      <t>キシャク</t>
    </rPh>
    <rPh sb="2" eb="4">
      <t>バイリツ</t>
    </rPh>
    <rPh sb="6" eb="8">
      <t>ジッセキ</t>
    </rPh>
    <phoneticPr fontId="8"/>
  </si>
  <si>
    <t>名　　称
(成分名)</t>
    <rPh sb="6" eb="8">
      <t>セイブン</t>
    </rPh>
    <rPh sb="8" eb="9">
      <t>メイ</t>
    </rPh>
    <phoneticPr fontId="8"/>
  </si>
  <si>
    <t>使用時期</t>
  </si>
  <si>
    <t>作業名</t>
  </si>
  <si>
    <t>その他資材</t>
  </si>
  <si>
    <t>病害虫・雑草防除等</t>
  </si>
  <si>
    <t>施肥・土づくり</t>
  </si>
  <si>
    <t>使　　用　　資　　材</t>
  </si>
  <si>
    <r>
      <t xml:space="preserve">作物、作型
(品種)
(面積)
(収量)
</t>
    </r>
    <r>
      <rPr>
        <sz val="6"/>
        <color indexed="8"/>
        <rFont val="ＭＳ 明朝"/>
        <family val="1"/>
        <charset val="128"/>
      </rPr>
      <t>※1</t>
    </r>
    <rPh sb="7" eb="9">
      <t>ヒンシュ</t>
    </rPh>
    <rPh sb="12" eb="14">
      <t>メンセキ</t>
    </rPh>
    <rPh sb="17" eb="19">
      <t>シュウリョウ</t>
    </rPh>
    <phoneticPr fontId="8"/>
  </si>
  <si>
    <t>状況確認</t>
    <rPh sb="0" eb="2">
      <t>ジョウキョウ</t>
    </rPh>
    <rPh sb="2" eb="4">
      <t>カクニン</t>
    </rPh>
    <phoneticPr fontId="8"/>
  </si>
  <si>
    <t>栽培管理</t>
    <rPh sb="0" eb="2">
      <t>サイバイ</t>
    </rPh>
    <rPh sb="2" eb="4">
      <t>カンリ</t>
    </rPh>
    <phoneticPr fontId="8"/>
  </si>
  <si>
    <t>ほ場確認</t>
    <rPh sb="1" eb="2">
      <t>バ</t>
    </rPh>
    <rPh sb="2" eb="4">
      <t>カクニン</t>
    </rPh>
    <phoneticPr fontId="8"/>
  </si>
  <si>
    <r>
      <t>生産実績確認欄　</t>
    </r>
    <r>
      <rPr>
        <sz val="6"/>
        <color indexed="8"/>
        <rFont val="ＭＳ 明朝"/>
        <family val="1"/>
        <charset val="128"/>
      </rPr>
      <t>※4</t>
    </r>
    <rPh sb="0" eb="2">
      <t>セイサン</t>
    </rPh>
    <rPh sb="2" eb="4">
      <t>ジッセキ</t>
    </rPh>
    <rPh sb="4" eb="6">
      <t>カクニン</t>
    </rPh>
    <rPh sb="6" eb="7">
      <t>ラン</t>
    </rPh>
    <phoneticPr fontId="8"/>
  </si>
  <si>
    <t>備　　考</t>
    <rPh sb="0" eb="1">
      <t>ビ</t>
    </rPh>
    <rPh sb="3" eb="4">
      <t>コウ</t>
    </rPh>
    <phoneticPr fontId="8"/>
  </si>
  <si>
    <t>枚</t>
    <rPh sb="0" eb="1">
      <t>マイ</t>
    </rPh>
    <phoneticPr fontId="8"/>
  </si>
  <si>
    <t>計</t>
    <rPh sb="0" eb="1">
      <t>ケイ</t>
    </rPh>
    <phoneticPr fontId="8"/>
  </si>
  <si>
    <t>小</t>
    <rPh sb="0" eb="1">
      <t>ショウ</t>
    </rPh>
    <phoneticPr fontId="8"/>
  </si>
  <si>
    <t>大</t>
    <rPh sb="0" eb="1">
      <t>ダイ</t>
    </rPh>
    <phoneticPr fontId="8"/>
  </si>
  <si>
    <t>計</t>
    <rPh sb="0" eb="1">
      <t>ケイ</t>
    </rPh>
    <phoneticPr fontId="15"/>
  </si>
  <si>
    <t>ササニシキ</t>
    <phoneticPr fontId="8"/>
  </si>
  <si>
    <t>作物及び作型</t>
    <rPh sb="0" eb="2">
      <t>サクモツ</t>
    </rPh>
    <rPh sb="2" eb="3">
      <t>オヨ</t>
    </rPh>
    <rPh sb="4" eb="5">
      <t>サク</t>
    </rPh>
    <rPh sb="5" eb="6">
      <t>ガタ</t>
    </rPh>
    <phoneticPr fontId="15"/>
  </si>
  <si>
    <t>袋数</t>
    <rPh sb="0" eb="1">
      <t>フクロ</t>
    </rPh>
    <rPh sb="1" eb="2">
      <t>スウ</t>
    </rPh>
    <phoneticPr fontId="15"/>
  </si>
  <si>
    <t>精米確認者</t>
    <rPh sb="0" eb="2">
      <t>セイマイ</t>
    </rPh>
    <rPh sb="2" eb="4">
      <t>カクニン</t>
    </rPh>
    <rPh sb="4" eb="5">
      <t>シャ</t>
    </rPh>
    <phoneticPr fontId="8"/>
  </si>
  <si>
    <t>　　ガイドライン表示（写）</t>
    <rPh sb="11" eb="12">
      <t>シャ</t>
    </rPh>
    <phoneticPr fontId="8"/>
  </si>
  <si>
    <t>　　付表２　精米施設及び保管場所等の見取り図</t>
    <rPh sb="2" eb="4">
      <t>フヒョウ</t>
    </rPh>
    <rPh sb="6" eb="8">
      <t>セイマイ</t>
    </rPh>
    <rPh sb="8" eb="10">
      <t>シセツ</t>
    </rPh>
    <rPh sb="10" eb="11">
      <t>オヨ</t>
    </rPh>
    <rPh sb="12" eb="14">
      <t>ホカン</t>
    </rPh>
    <rPh sb="14" eb="16">
      <t>バショ</t>
    </rPh>
    <rPh sb="16" eb="17">
      <t>トウ</t>
    </rPh>
    <rPh sb="18" eb="20">
      <t>ミト</t>
    </rPh>
    <rPh sb="21" eb="22">
      <t>ズ</t>
    </rPh>
    <phoneticPr fontId="8"/>
  </si>
  <si>
    <t>栽培米の表示を取りやめることとし、栽培面積A=70.0aを減じるものである。</t>
    <rPh sb="17" eb="19">
      <t>サイバイ</t>
    </rPh>
    <rPh sb="19" eb="21">
      <t>メンセキ</t>
    </rPh>
    <rPh sb="29" eb="30">
      <t>ゲン</t>
    </rPh>
    <phoneticPr fontId="8"/>
  </si>
  <si>
    <t>　この結果、節減対象農薬の節減割合が５割未満になることから、当該ほ場について特別</t>
    <rPh sb="3" eb="5">
      <t>ケッカ</t>
    </rPh>
    <rPh sb="6" eb="12">
      <t>セツゲン</t>
    </rPh>
    <rPh sb="13" eb="15">
      <t>セツゲン</t>
    </rPh>
    <rPh sb="15" eb="17">
      <t>ワリアイ</t>
    </rPh>
    <rPh sb="19" eb="20">
      <t>ワリ</t>
    </rPh>
    <rPh sb="20" eb="22">
      <t>ミマン</t>
    </rPh>
    <rPh sb="30" eb="32">
      <t>トウガイ</t>
    </rPh>
    <rPh sb="33" eb="34">
      <t>バ</t>
    </rPh>
    <rPh sb="38" eb="40">
      <t>トクベツ</t>
    </rPh>
    <phoneticPr fontId="8"/>
  </si>
  <si>
    <t>大を最小限に抑えるため、○○剤を追加散布する必要があると判断した。</t>
    <rPh sb="0" eb="1">
      <t>ダイ</t>
    </rPh>
    <rPh sb="14" eb="15">
      <t>ザイ</t>
    </rPh>
    <rPh sb="16" eb="18">
      <t>ツイカ</t>
    </rPh>
    <rPh sb="18" eb="20">
      <t>サンプ</t>
    </rPh>
    <rPh sb="22" eb="24">
      <t>ヒツヨウ</t>
    </rPh>
    <rPh sb="28" eb="30">
      <t>ハンダン</t>
    </rPh>
    <phoneticPr fontId="8"/>
  </si>
  <si>
    <t>　生産ほ場№○～○（栽培品種：ササニシキ）において、○○病の発生が確認されその拡</t>
    <rPh sb="1" eb="3">
      <t>セイサン</t>
    </rPh>
    <rPh sb="4" eb="5">
      <t>バ</t>
    </rPh>
    <rPh sb="10" eb="12">
      <t>サイバイ</t>
    </rPh>
    <rPh sb="12" eb="14">
      <t>ヒンシュ</t>
    </rPh>
    <rPh sb="28" eb="29">
      <t>ビョウ</t>
    </rPh>
    <rPh sb="30" eb="32">
      <t>ハッセイ</t>
    </rPh>
    <rPh sb="33" eb="35">
      <t>カクニン</t>
    </rPh>
    <rPh sb="39" eb="40">
      <t>ヒロム</t>
    </rPh>
    <phoneticPr fontId="8"/>
  </si>
  <si>
    <t>２ 変更理由</t>
    <rPh sb="2" eb="4">
      <t>ヘンコウ</t>
    </rPh>
    <rPh sb="4" eb="6">
      <t>リユウ</t>
    </rPh>
    <phoneticPr fontId="8"/>
  </si>
  <si>
    <t>栽培面積 A=6,896.7a　うち、ササニシキ A=2,100.0a</t>
    <rPh sb="0" eb="2">
      <t>サイバイ</t>
    </rPh>
    <rPh sb="2" eb="4">
      <t>メンセキ</t>
    </rPh>
    <phoneticPr fontId="8"/>
  </si>
  <si>
    <t>変更後</t>
    <rPh sb="0" eb="2">
      <t>ヘンコウ</t>
    </rPh>
    <rPh sb="2" eb="3">
      <t>ゴ</t>
    </rPh>
    <phoneticPr fontId="8"/>
  </si>
  <si>
    <t>栽培面積 A=6,966.7a　うち、ササニシキ A=2,170.0a</t>
    <rPh sb="0" eb="2">
      <t>サイバイ</t>
    </rPh>
    <rPh sb="2" eb="4">
      <t>メンセキ</t>
    </rPh>
    <phoneticPr fontId="8"/>
  </si>
  <si>
    <t>変更前</t>
    <rPh sb="0" eb="2">
      <t>ヘンコウ</t>
    </rPh>
    <rPh sb="2" eb="3">
      <t>ゼン</t>
    </rPh>
    <phoneticPr fontId="8"/>
  </si>
  <si>
    <t>１ 変更前後の認証内容等</t>
    <rPh sb="2" eb="4">
      <t>ヘンコウ</t>
    </rPh>
    <rPh sb="4" eb="6">
      <t>ゼンゴ</t>
    </rPh>
    <rPh sb="7" eb="9">
      <t>ニンショウ</t>
    </rPh>
    <rPh sb="9" eb="11">
      <t>ナイヨウ</t>
    </rPh>
    <rPh sb="11" eb="12">
      <t>トウ</t>
    </rPh>
    <phoneticPr fontId="8"/>
  </si>
  <si>
    <t>より、関係書類を添えて提出します。</t>
    <rPh sb="3" eb="5">
      <t>カンケイ</t>
    </rPh>
    <rPh sb="5" eb="7">
      <t>ショルイ</t>
    </rPh>
    <rPh sb="8" eb="9">
      <t>ソ</t>
    </rPh>
    <rPh sb="11" eb="13">
      <t>テイシュツ</t>
    </rPh>
    <phoneticPr fontId="8"/>
  </si>
  <si>
    <t>ので、公益財団法人やまがた農業支援センター特別栽培農産物業務規程第５条第１２項の規定に</t>
    <rPh sb="3" eb="9">
      <t>コウエキ</t>
    </rPh>
    <rPh sb="13" eb="15">
      <t>ノウギョウ</t>
    </rPh>
    <rPh sb="15" eb="17">
      <t>シエン</t>
    </rPh>
    <rPh sb="21" eb="28">
      <t>トクベツ</t>
    </rPh>
    <rPh sb="28" eb="30">
      <t>ギョウム</t>
    </rPh>
    <rPh sb="30" eb="32">
      <t>キテイ</t>
    </rPh>
    <rPh sb="32" eb="33">
      <t>ダイ</t>
    </rPh>
    <rPh sb="34" eb="35">
      <t>ジョウ</t>
    </rPh>
    <rPh sb="35" eb="36">
      <t>ダイ</t>
    </rPh>
    <rPh sb="38" eb="39">
      <t>コウ</t>
    </rPh>
    <rPh sb="40" eb="42">
      <t>キテイ</t>
    </rPh>
    <phoneticPr fontId="8"/>
  </si>
  <si>
    <t>認証番号</t>
    <rPh sb="0" eb="2">
      <t>ニンショウ</t>
    </rPh>
    <rPh sb="2" eb="4">
      <t>バンゴウ</t>
    </rPh>
    <phoneticPr fontId="8"/>
  </si>
  <si>
    <t>　023-456-7890</t>
    <phoneticPr fontId="8"/>
  </si>
  <si>
    <t>　○○市○○町○－○</t>
    <rPh sb="3" eb="4">
      <t>シ</t>
    </rPh>
    <rPh sb="6" eb="7">
      <t>マチ</t>
    </rPh>
    <phoneticPr fontId="8"/>
  </si>
  <si>
    <t>住所・所在地</t>
    <rPh sb="0" eb="2">
      <t>ジュウショ</t>
    </rPh>
    <rPh sb="3" eb="6">
      <t>ショザイチ</t>
    </rPh>
    <phoneticPr fontId="8"/>
  </si>
  <si>
    <t>申請(代表)者名</t>
    <rPh sb="0" eb="2">
      <t>シンセイ</t>
    </rPh>
    <rPh sb="3" eb="5">
      <t>ダイヒョウ</t>
    </rPh>
    <rPh sb="6" eb="7">
      <t>シャ</t>
    </rPh>
    <rPh sb="7" eb="8">
      <t>メイ</t>
    </rPh>
    <phoneticPr fontId="8"/>
  </si>
  <si>
    <t>JA○○特栽米研究会</t>
    <rPh sb="4" eb="5">
      <t>トク</t>
    </rPh>
    <rPh sb="5" eb="6">
      <t>サイ</t>
    </rPh>
    <rPh sb="6" eb="7">
      <t>マイ</t>
    </rPh>
    <rPh sb="7" eb="9">
      <t>ケンキュウ</t>
    </rPh>
    <rPh sb="9" eb="10">
      <t>カイ</t>
    </rPh>
    <phoneticPr fontId="8"/>
  </si>
  <si>
    <t>生産組織等名</t>
    <rPh sb="0" eb="2">
      <t>セイサン</t>
    </rPh>
    <rPh sb="2" eb="3">
      <t>クミ</t>
    </rPh>
    <rPh sb="3" eb="4">
      <t>オリ</t>
    </rPh>
    <rPh sb="4" eb="5">
      <t>トウ</t>
    </rPh>
    <rPh sb="5" eb="6">
      <t>メイ</t>
    </rPh>
    <phoneticPr fontId="8"/>
  </si>
  <si>
    <t>申請者</t>
    <rPh sb="0" eb="3">
      <t>シンセイシャ</t>
    </rPh>
    <phoneticPr fontId="8"/>
  </si>
  <si>
    <r>
      <t xml:space="preserve">  </t>
    </r>
    <r>
      <rPr>
        <sz val="9"/>
        <color indexed="8"/>
        <rFont val="ＭＳ 明朝"/>
        <family val="1"/>
        <charset val="128"/>
      </rPr>
      <t>公益財団法人</t>
    </r>
    <r>
      <rPr>
        <sz val="11"/>
        <color indexed="8"/>
        <rFont val="ＭＳ 明朝"/>
        <family val="1"/>
        <charset val="128"/>
      </rPr>
      <t xml:space="preserve"> やまがた農業支援センター</t>
    </r>
    <rPh sb="2" eb="4">
      <t>コウエキ</t>
    </rPh>
    <rPh sb="4" eb="21">
      <t>ザイ</t>
    </rPh>
    <phoneticPr fontId="8"/>
  </si>
  <si>
    <t>山形県特別栽培農産物認証登録内容の変更届</t>
    <rPh sb="12" eb="14">
      <t>トウロク</t>
    </rPh>
    <rPh sb="14" eb="16">
      <t>ナイヨウ</t>
    </rPh>
    <rPh sb="17" eb="19">
      <t>ヘンコウ</t>
    </rPh>
    <rPh sb="19" eb="20">
      <t>トドケ</t>
    </rPh>
    <phoneticPr fontId="8"/>
  </si>
  <si>
    <t>様式第６号</t>
    <phoneticPr fontId="8"/>
  </si>
  <si>
    <t>貼付枚数　(小)</t>
    <rPh sb="0" eb="2">
      <t>チョウフ</t>
    </rPh>
    <rPh sb="2" eb="4">
      <t>マイスウ</t>
    </rPh>
    <rPh sb="6" eb="7">
      <t>ショウ</t>
    </rPh>
    <phoneticPr fontId="8"/>
  </si>
  <si>
    <t>認証シール(大)</t>
    <rPh sb="0" eb="2">
      <t>ニンショウ</t>
    </rPh>
    <rPh sb="6" eb="7">
      <t>ダイ</t>
    </rPh>
    <phoneticPr fontId="8"/>
  </si>
  <si>
    <t>ほ場数</t>
    <rPh sb="1" eb="2">
      <t>バ</t>
    </rPh>
    <rPh sb="2" eb="3">
      <t>スウ</t>
    </rPh>
    <phoneticPr fontId="8"/>
  </si>
  <si>
    <t>実戸数</t>
    <rPh sb="0" eb="1">
      <t>ジツ</t>
    </rPh>
    <rPh sb="1" eb="3">
      <t>コスウ</t>
    </rPh>
    <phoneticPr fontId="8"/>
  </si>
  <si>
    <t>延戸数</t>
    <rPh sb="0" eb="1">
      <t>ノベ</t>
    </rPh>
    <rPh sb="1" eb="3">
      <t>コスウ</t>
    </rPh>
    <phoneticPr fontId="8"/>
  </si>
  <si>
    <t>栽培面積(a)</t>
    <rPh sb="0" eb="2">
      <t>サイバイ</t>
    </rPh>
    <rPh sb="2" eb="4">
      <t>メンセキ</t>
    </rPh>
    <phoneticPr fontId="8"/>
  </si>
  <si>
    <t>(小)</t>
    <rPh sb="1" eb="2">
      <t>ショウ</t>
    </rPh>
    <phoneticPr fontId="8"/>
  </si>
  <si>
    <t>(大)</t>
    <rPh sb="1" eb="2">
      <t>ダイ</t>
    </rPh>
    <phoneticPr fontId="8"/>
  </si>
  <si>
    <t>　ササニシキ</t>
    <phoneticPr fontId="8"/>
  </si>
  <si>
    <t>　コシヒカリ</t>
    <phoneticPr fontId="8"/>
  </si>
  <si>
    <t>　つや姫</t>
    <rPh sb="3" eb="4">
      <t>ヒメ</t>
    </rPh>
    <phoneticPr fontId="8"/>
  </si>
  <si>
    <t>　はえぬき</t>
    <phoneticPr fontId="8"/>
  </si>
  <si>
    <t>□□□□(変更後)</t>
    <rPh sb="5" eb="7">
      <t>ヘンコウ</t>
    </rPh>
    <rPh sb="7" eb="8">
      <t>ゴ</t>
    </rPh>
    <phoneticPr fontId="8"/>
  </si>
  <si>
    <t>□□□□(変更前)</t>
    <rPh sb="5" eb="7">
      <t>ヘンコウ</t>
    </rPh>
    <rPh sb="7" eb="8">
      <t>マエ</t>
    </rPh>
    <phoneticPr fontId="8"/>
  </si>
  <si>
    <t>△△ △△</t>
    <phoneticPr fontId="8"/>
  </si>
  <si>
    <t>○○ ○○</t>
    <phoneticPr fontId="8"/>
  </si>
  <si>
    <t>×× ××</t>
    <phoneticPr fontId="8"/>
  </si>
  <si>
    <t>現場確認責任者名</t>
    <rPh sb="0" eb="2">
      <t>ゲンバ</t>
    </rPh>
    <rPh sb="2" eb="4">
      <t>カクニン</t>
    </rPh>
    <rPh sb="4" eb="7">
      <t>セキニンシャ</t>
    </rPh>
    <rPh sb="7" eb="8">
      <t>メイ</t>
    </rPh>
    <phoneticPr fontId="8"/>
  </si>
  <si>
    <t>認証ｼｰﾙ
貼付枚数</t>
    <rPh sb="0" eb="2">
      <t>ニンショウ</t>
    </rPh>
    <rPh sb="6" eb="8">
      <t>チョウフ</t>
    </rPh>
    <rPh sb="8" eb="10">
      <t>マイスウ</t>
    </rPh>
    <phoneticPr fontId="8"/>
  </si>
  <si>
    <t>品種・作物名／集計区分</t>
    <rPh sb="0" eb="2">
      <t>ヒンシュ</t>
    </rPh>
    <rPh sb="3" eb="5">
      <t>サクモツ</t>
    </rPh>
    <rPh sb="5" eb="6">
      <t>メイ</t>
    </rPh>
    <rPh sb="7" eb="9">
      <t>シュウケイ</t>
    </rPh>
    <rPh sb="9" eb="11">
      <t>クブン</t>
    </rPh>
    <phoneticPr fontId="8"/>
  </si>
  <si>
    <t>自動計算のセル</t>
    <rPh sb="0" eb="2">
      <t>ジドウ</t>
    </rPh>
    <rPh sb="2" eb="4">
      <t>ケイサン</t>
    </rPh>
    <phoneticPr fontId="8"/>
  </si>
  <si>
    <t>　△△市誉田町大字888-8</t>
    <rPh sb="3" eb="4">
      <t>シ</t>
    </rPh>
    <rPh sb="4" eb="5">
      <t>ホ</t>
    </rPh>
    <rPh sb="5" eb="6">
      <t>タ</t>
    </rPh>
    <rPh sb="6" eb="7">
      <t>マチ</t>
    </rPh>
    <rPh sb="7" eb="9">
      <t>オオアザ</t>
    </rPh>
    <phoneticPr fontId="15"/>
  </si>
  <si>
    <t>　△△市誉田町大字888-7</t>
    <rPh sb="3" eb="4">
      <t>シ</t>
    </rPh>
    <rPh sb="4" eb="5">
      <t>ホ</t>
    </rPh>
    <rPh sb="5" eb="6">
      <t>タ</t>
    </rPh>
    <rPh sb="6" eb="7">
      <t>マチ</t>
    </rPh>
    <rPh sb="7" eb="9">
      <t>オオアザ</t>
    </rPh>
    <phoneticPr fontId="15"/>
  </si>
  <si>
    <t>　△△市緑田町大字△△125</t>
    <rPh sb="7" eb="9">
      <t>オオアザ</t>
    </rPh>
    <phoneticPr fontId="15"/>
  </si>
  <si>
    <t xml:space="preserve">  △△市緑田町大字××880番</t>
    <rPh sb="8" eb="10">
      <t>オオアザ</t>
    </rPh>
    <rPh sb="15" eb="16">
      <t>バン</t>
    </rPh>
    <phoneticPr fontId="15"/>
  </si>
  <si>
    <t xml:space="preserve">  ○○市山形町○○○</t>
    <rPh sb="4" eb="5">
      <t>シ</t>
    </rPh>
    <phoneticPr fontId="15"/>
  </si>
  <si>
    <t>清水　一雄</t>
    <rPh sb="0" eb="2">
      <t>シミズ</t>
    </rPh>
    <rPh sb="3" eb="5">
      <t>カズオ</t>
    </rPh>
    <phoneticPr fontId="15"/>
  </si>
  <si>
    <t>ササニシキ</t>
    <phoneticPr fontId="15"/>
  </si>
  <si>
    <t xml:space="preserve">  △△市緑田町大字○○350番</t>
    <rPh sb="8" eb="10">
      <t>オオアザ</t>
    </rPh>
    <rPh sb="15" eb="16">
      <t>バン</t>
    </rPh>
    <phoneticPr fontId="15"/>
  </si>
  <si>
    <t xml:space="preserve">  ○○市山形町○－○</t>
    <rPh sb="4" eb="5">
      <t>シ</t>
    </rPh>
    <phoneticPr fontId="15"/>
  </si>
  <si>
    <t>仁志　三郎</t>
    <rPh sb="0" eb="1">
      <t>ニ</t>
    </rPh>
    <rPh sb="1" eb="2">
      <t>シ</t>
    </rPh>
    <rPh sb="3" eb="4">
      <t>サン</t>
    </rPh>
    <phoneticPr fontId="15"/>
  </si>
  <si>
    <t>削除</t>
    <rPh sb="0" eb="2">
      <t>サクジョ</t>
    </rPh>
    <phoneticPr fontId="15"/>
  </si>
  <si>
    <r>
      <rPr>
        <b/>
        <sz val="10"/>
        <rFont val="ＭＳ 明朝"/>
        <family val="1"/>
        <charset val="128"/>
      </rPr>
      <t xml:space="preserve">  </t>
    </r>
    <r>
      <rPr>
        <b/>
        <strike/>
        <sz val="10"/>
        <rFont val="ＭＳ 明朝"/>
        <family val="1"/>
        <charset val="128"/>
      </rPr>
      <t>○○市緑田町大字○○223-8番</t>
    </r>
    <rPh sb="4" eb="5">
      <t>シ</t>
    </rPh>
    <rPh sb="8" eb="10">
      <t>オオアザ</t>
    </rPh>
    <rPh sb="17" eb="18">
      <t>バン</t>
    </rPh>
    <phoneticPr fontId="15"/>
  </si>
  <si>
    <r>
      <rPr>
        <b/>
        <sz val="10"/>
        <rFont val="ＭＳ 明朝"/>
        <family val="1"/>
        <charset val="128"/>
      </rPr>
      <t xml:space="preserve">  </t>
    </r>
    <r>
      <rPr>
        <b/>
        <strike/>
        <sz val="10"/>
        <rFont val="ＭＳ 明朝"/>
        <family val="1"/>
        <charset val="128"/>
      </rPr>
      <t>○○市緑田町大字○○223-7番</t>
    </r>
    <rPh sb="4" eb="5">
      <t>シ</t>
    </rPh>
    <rPh sb="8" eb="10">
      <t>オオアザ</t>
    </rPh>
    <rPh sb="17" eb="18">
      <t>バン</t>
    </rPh>
    <phoneticPr fontId="15"/>
  </si>
  <si>
    <r>
      <rPr>
        <b/>
        <sz val="10"/>
        <rFont val="ＭＳ 明朝"/>
        <family val="1"/>
        <charset val="128"/>
      </rPr>
      <t xml:space="preserve">  </t>
    </r>
    <r>
      <rPr>
        <b/>
        <strike/>
        <sz val="10"/>
        <rFont val="ＭＳ 明朝"/>
        <family val="1"/>
        <charset val="128"/>
      </rPr>
      <t>○○市緑田町大字○○223-6番</t>
    </r>
    <rPh sb="4" eb="5">
      <t>シ</t>
    </rPh>
    <rPh sb="8" eb="10">
      <t>オオアザ</t>
    </rPh>
    <rPh sb="17" eb="18">
      <t>バン</t>
    </rPh>
    <phoneticPr fontId="15"/>
  </si>
  <si>
    <t xml:space="preserve">  ○○市緑田町大字○○1298番</t>
    <rPh sb="4" eb="5">
      <t>シ</t>
    </rPh>
    <rPh sb="8" eb="10">
      <t>オオアザ</t>
    </rPh>
    <rPh sb="16" eb="17">
      <t>バン</t>
    </rPh>
    <phoneticPr fontId="15"/>
  </si>
  <si>
    <t>松井　英喜</t>
    <rPh sb="0" eb="2">
      <t>マツイ</t>
    </rPh>
    <rPh sb="3" eb="4">
      <t>エイ</t>
    </rPh>
    <rPh sb="4" eb="5">
      <t>キ</t>
    </rPh>
    <phoneticPr fontId="15"/>
  </si>
  <si>
    <t xml:space="preserve">  ○○市緑田町大字○○223-4番</t>
    <rPh sb="4" eb="5">
      <t>シ</t>
    </rPh>
    <rPh sb="8" eb="10">
      <t>オオアザ</t>
    </rPh>
    <rPh sb="17" eb="18">
      <t>バン</t>
    </rPh>
    <phoneticPr fontId="15"/>
  </si>
  <si>
    <t>高橋　光男</t>
    <rPh sb="0" eb="2">
      <t>タカハシ</t>
    </rPh>
    <rPh sb="3" eb="5">
      <t>ミツオ</t>
    </rPh>
    <phoneticPr fontId="15"/>
  </si>
  <si>
    <t xml:space="preserve">  ○○市緑田町大字○○223-3番</t>
    <rPh sb="4" eb="5">
      <t>シ</t>
    </rPh>
    <rPh sb="8" eb="10">
      <t>オオアザ</t>
    </rPh>
    <rPh sb="17" eb="18">
      <t>バン</t>
    </rPh>
    <phoneticPr fontId="15"/>
  </si>
  <si>
    <t xml:space="preserve">  ○○市緑田町大字○○123-6番</t>
    <rPh sb="4" eb="5">
      <t>シ</t>
    </rPh>
    <rPh sb="8" eb="10">
      <t>オオアザ</t>
    </rPh>
    <rPh sb="17" eb="18">
      <t>バン</t>
    </rPh>
    <phoneticPr fontId="15"/>
  </si>
  <si>
    <t xml:space="preserve">  ○○市緑田町大字○○123-5番</t>
    <rPh sb="4" eb="5">
      <t>シ</t>
    </rPh>
    <rPh sb="8" eb="10">
      <t>オオアザ</t>
    </rPh>
    <rPh sb="17" eb="18">
      <t>バン</t>
    </rPh>
    <phoneticPr fontId="15"/>
  </si>
  <si>
    <t>米田　　稔</t>
    <rPh sb="0" eb="2">
      <t>ヨネダ</t>
    </rPh>
    <rPh sb="4" eb="5">
      <t>ミノル</t>
    </rPh>
    <phoneticPr fontId="15"/>
  </si>
  <si>
    <r>
      <t xml:space="preserve">うち殺菌 </t>
    </r>
    <r>
      <rPr>
        <b/>
        <sz val="8"/>
        <color indexed="8"/>
        <rFont val="ＭＳ 明朝"/>
        <family val="1"/>
        <charset val="128"/>
      </rPr>
      <t>3</t>
    </r>
    <r>
      <rPr>
        <sz val="8"/>
        <color indexed="8"/>
        <rFont val="ＭＳ 明朝"/>
        <family val="1"/>
        <charset val="128"/>
      </rPr>
      <t xml:space="preserve">回､殺虫 </t>
    </r>
    <r>
      <rPr>
        <b/>
        <sz val="8"/>
        <color indexed="8"/>
        <rFont val="ＭＳ 明朝"/>
        <family val="1"/>
        <charset val="128"/>
      </rPr>
      <t>3</t>
    </r>
    <r>
      <rPr>
        <sz val="8"/>
        <color indexed="8"/>
        <rFont val="ＭＳ 明朝"/>
        <family val="1"/>
        <charset val="128"/>
      </rPr>
      <t xml:space="preserve">回､除草 </t>
    </r>
    <r>
      <rPr>
        <b/>
        <sz val="8"/>
        <color indexed="8"/>
        <rFont val="ＭＳ 明朝"/>
        <family val="1"/>
        <charset val="128"/>
      </rPr>
      <t>3</t>
    </r>
    <r>
      <rPr>
        <sz val="8"/>
        <color indexed="8"/>
        <rFont val="ＭＳ 明朝"/>
        <family val="1"/>
        <charset val="128"/>
      </rPr>
      <t xml:space="preserve">回､その他 </t>
    </r>
    <r>
      <rPr>
        <b/>
        <sz val="8"/>
        <color indexed="8"/>
        <rFont val="ＭＳ 明朝"/>
        <family val="1"/>
        <charset val="128"/>
      </rPr>
      <t>0</t>
    </r>
    <r>
      <rPr>
        <sz val="8"/>
        <color indexed="8"/>
        <rFont val="ＭＳ 明朝"/>
        <family val="1"/>
        <charset val="128"/>
      </rPr>
      <t>回</t>
    </r>
    <rPh sb="22" eb="23">
      <t>タ</t>
    </rPh>
    <rPh sb="25" eb="26">
      <t>カイ</t>
    </rPh>
    <phoneticPr fontId="8"/>
  </si>
  <si>
    <t>kg</t>
    <phoneticPr fontId="8"/>
  </si>
  <si>
    <t>合計：</t>
    <phoneticPr fontId="8"/>
  </si>
  <si>
    <t>化学肥料由来の窒素成分量</t>
    <phoneticPr fontId="8"/>
  </si>
  <si>
    <t>合　計</t>
    <phoneticPr fontId="8"/>
  </si>
  <si>
    <t>小　　計</t>
    <phoneticPr fontId="8"/>
  </si>
  <si>
    <t>3ℓ/10a</t>
    <phoneticPr fontId="8"/>
  </si>
  <si>
    <t xml:space="preserve"> (ﾌｻﾗｲﾄﾞ)</t>
    <phoneticPr fontId="8"/>
  </si>
  <si>
    <t>ﾗﾌﾞｻｲﾄﾞﾌﾛｱﾌﾞﾙ</t>
    <phoneticPr fontId="8"/>
  </si>
  <si>
    <t>　(10-0-10)</t>
    <phoneticPr fontId="8"/>
  </si>
  <si>
    <t xml:space="preserve"> (ｱｿﾞｷｼｽﾄﾛﾋﾞﾝ､ｴﾄﾌｪﾝﾌﾟﾛｯｸｽ)</t>
    <phoneticPr fontId="8"/>
  </si>
  <si>
    <t>20kg</t>
    <phoneticPr fontId="8"/>
  </si>
  <si>
    <t>　(15-17-15)</t>
    <phoneticPr fontId="8"/>
  </si>
  <si>
    <t>　ﾍﾞﾝｽﾙﾌﾛﾝﾒﾁﾙ)</t>
    <phoneticPr fontId="8"/>
  </si>
  <si>
    <t xml:space="preserve"> (ﾌｪﾝﾄﾗｻﾞﾐﾄﾞ､ﾌﾞﾛﾓﾌﾞﾁﾄﾞ､</t>
    <phoneticPr fontId="8"/>
  </si>
  <si>
    <t>1kg/10a</t>
    <phoneticPr fontId="8"/>
  </si>
  <si>
    <t>-</t>
    <phoneticPr fontId="8"/>
  </si>
  <si>
    <t>60kg</t>
    <phoneticPr fontId="8"/>
  </si>
  <si>
    <t>ようりん</t>
    <phoneticPr fontId="8"/>
  </si>
  <si>
    <t>(kg/10a)</t>
    <phoneticPr fontId="8"/>
  </si>
  <si>
    <t xml:space="preserve"> (ﾌｨﾌﾟﾛﾆﾙ､ﾁｱｼﾞﾆﾙ)</t>
    <phoneticPr fontId="8"/>
  </si>
  <si>
    <t>収量</t>
    <phoneticPr fontId="8"/>
  </si>
  <si>
    <t>1,000kg</t>
    <phoneticPr fontId="8"/>
  </si>
  <si>
    <t>面積(a)</t>
    <phoneticPr fontId="8"/>
  </si>
  <si>
    <t>　(10-10-10)</t>
    <phoneticPr fontId="8"/>
  </si>
  <si>
    <t>20g</t>
    <phoneticPr fontId="8"/>
  </si>
  <si>
    <t>200mℓ</t>
    <phoneticPr fontId="8"/>
  </si>
  <si>
    <t>　(13-10-13)</t>
    <phoneticPr fontId="8"/>
  </si>
  <si>
    <t>39g</t>
    <phoneticPr fontId="8"/>
  </si>
  <si>
    <t>300g</t>
    <phoneticPr fontId="8"/>
  </si>
  <si>
    <t>収穫終了</t>
    <phoneticPr fontId="8"/>
  </si>
  <si>
    <t>化学由
来N％</t>
    <phoneticPr fontId="8"/>
  </si>
  <si>
    <t>名　　称
(N-P-K%)</t>
    <phoneticPr fontId="8"/>
  </si>
  <si>
    <r>
      <t xml:space="preserve">作業状況 </t>
    </r>
    <r>
      <rPr>
        <sz val="6"/>
        <color indexed="8"/>
        <rFont val="ＭＳ 明朝"/>
        <family val="1"/>
        <charset val="128"/>
      </rPr>
      <t>※2</t>
    </r>
    <phoneticPr fontId="8"/>
  </si>
  <si>
    <t>北田　二郎</t>
    <rPh sb="0" eb="1">
      <t>キタ</t>
    </rPh>
    <rPh sb="1" eb="2">
      <t>タ</t>
    </rPh>
    <rPh sb="3" eb="4">
      <t>ニ</t>
    </rPh>
    <phoneticPr fontId="15"/>
  </si>
  <si>
    <t>清水　静夫</t>
    <rPh sb="0" eb="2">
      <t>シミズ</t>
    </rPh>
    <rPh sb="3" eb="5">
      <t>シズオ</t>
    </rPh>
    <phoneticPr fontId="15"/>
  </si>
  <si>
    <t>出荷販売期間</t>
    <rPh sb="2" eb="4">
      <t>ハンバイ</t>
    </rPh>
    <rPh sb="4" eb="6">
      <t>キカン</t>
    </rPh>
    <phoneticPr fontId="48"/>
  </si>
  <si>
    <t>備　　　考</t>
    <rPh sb="0" eb="1">
      <t>ビ</t>
    </rPh>
    <rPh sb="4" eb="5">
      <t>コウ</t>
    </rPh>
    <phoneticPr fontId="48"/>
  </si>
  <si>
    <t>形態</t>
    <rPh sb="0" eb="2">
      <t>ケイタイ</t>
    </rPh>
    <phoneticPr fontId="15"/>
  </si>
  <si>
    <t>kg/袋</t>
    <rPh sb="3" eb="4">
      <t>フクロ</t>
    </rPh>
    <phoneticPr fontId="15"/>
  </si>
  <si>
    <t>数量</t>
    <rPh sb="0" eb="2">
      <t>スウリョウ</t>
    </rPh>
    <phoneticPr fontId="48"/>
  </si>
  <si>
    <t>表示区分</t>
    <rPh sb="0" eb="2">
      <t>ヒョウジ</t>
    </rPh>
    <rPh sb="2" eb="4">
      <t>クブン</t>
    </rPh>
    <phoneticPr fontId="48"/>
  </si>
  <si>
    <t>水稲</t>
    <rPh sb="0" eb="2">
      <t>スイトウ</t>
    </rPh>
    <phoneticPr fontId="48"/>
  </si>
  <si>
    <t>ﾌﾚｺﾝ</t>
    <phoneticPr fontId="48"/>
  </si>
  <si>
    <t>特栽玄米</t>
    <rPh sb="2" eb="4">
      <t>ゲンマイ</t>
    </rPh>
    <phoneticPr fontId="48"/>
  </si>
  <si>
    <t>紙袋</t>
    <rPh sb="0" eb="1">
      <t>カミ</t>
    </rPh>
    <rPh sb="1" eb="2">
      <t>タイ</t>
    </rPh>
    <phoneticPr fontId="48"/>
  </si>
  <si>
    <t>特栽精米</t>
    <rPh sb="2" eb="4">
      <t>セイマイ</t>
    </rPh>
    <phoneticPr fontId="48"/>
  </si>
  <si>
    <t>JA○○</t>
    <phoneticPr fontId="48"/>
  </si>
  <si>
    <t>(○○市)</t>
    <rPh sb="3" eb="4">
      <t>シ</t>
    </rPh>
    <phoneticPr fontId="48"/>
  </si>
  <si>
    <t>-未定-</t>
    <rPh sb="1" eb="3">
      <t>ミテイ</t>
    </rPh>
    <phoneticPr fontId="3"/>
  </si>
  <si>
    <t>コシヒカリ</t>
    <phoneticPr fontId="48"/>
  </si>
  <si>
    <t>㈱○○米商</t>
    <rPh sb="3" eb="4">
      <t>マイ</t>
    </rPh>
    <rPh sb="4" eb="5">
      <t>ショウ</t>
    </rPh>
    <phoneticPr fontId="48"/>
  </si>
  <si>
    <t>㈱○○米店</t>
    <rPh sb="3" eb="4">
      <t>マイ</t>
    </rPh>
    <rPh sb="4" eb="5">
      <t>テン</t>
    </rPh>
    <phoneticPr fontId="48"/>
  </si>
  <si>
    <t>(□□県◇◇市)</t>
    <rPh sb="3" eb="4">
      <t>ケン</t>
    </rPh>
    <rPh sb="6" eb="7">
      <t>シ</t>
    </rPh>
    <phoneticPr fontId="48"/>
  </si>
  <si>
    <t>(○○都□□区)</t>
    <rPh sb="3" eb="4">
      <t>ト</t>
    </rPh>
    <rPh sb="6" eb="7">
      <t>ク</t>
    </rPh>
    <phoneticPr fontId="48"/>
  </si>
  <si>
    <t>袋数</t>
    <rPh sb="0" eb="1">
      <t>タイ</t>
    </rPh>
    <rPh sb="1" eb="2">
      <t>スウ</t>
    </rPh>
    <phoneticPr fontId="8"/>
  </si>
  <si>
    <t>数量</t>
    <rPh sb="0" eb="1">
      <t>スウ</t>
    </rPh>
    <rPh sb="1" eb="2">
      <t>リョウ</t>
    </rPh>
    <phoneticPr fontId="8"/>
  </si>
  <si>
    <t>(小分け)</t>
    <rPh sb="1" eb="3">
      <t>コワ</t>
    </rPh>
    <phoneticPr fontId="48"/>
  </si>
  <si>
    <t>慣行玄米</t>
    <rPh sb="0" eb="2">
      <t>カンコウ</t>
    </rPh>
    <rPh sb="2" eb="4">
      <t>ゲンマイ</t>
    </rPh>
    <phoneticPr fontId="3"/>
  </si>
  <si>
    <t>自家消費米</t>
    <rPh sb="0" eb="2">
      <t>ジカ</t>
    </rPh>
    <rPh sb="2" eb="4">
      <t>ショウヒ</t>
    </rPh>
    <rPh sb="4" eb="5">
      <t>マイ</t>
    </rPh>
    <phoneticPr fontId="3"/>
  </si>
  <si>
    <t>確認責任者</t>
    <rPh sb="0" eb="2">
      <t>カクニン</t>
    </rPh>
    <rPh sb="2" eb="4">
      <t>セキニン</t>
    </rPh>
    <rPh sb="4" eb="5">
      <t>シャ</t>
    </rPh>
    <phoneticPr fontId="8"/>
  </si>
  <si>
    <t>玄米</t>
    <rPh sb="0" eb="2">
      <t>ゲンマイ</t>
    </rPh>
    <phoneticPr fontId="8"/>
  </si>
  <si>
    <t>精米</t>
    <rPh sb="0" eb="2">
      <t>セイマイ</t>
    </rPh>
    <phoneticPr fontId="48"/>
  </si>
  <si>
    <t>ササニシキ②</t>
    <phoneticPr fontId="15"/>
  </si>
  <si>
    <t>　なお、認証シール(小)120枚が余剰となるが、実績報告で残シールとして報告します｡</t>
    <rPh sb="4" eb="6">
      <t>ニンショウ</t>
    </rPh>
    <rPh sb="10" eb="11">
      <t>ショウ</t>
    </rPh>
    <rPh sb="15" eb="16">
      <t>マイ</t>
    </rPh>
    <rPh sb="17" eb="19">
      <t>ヨジョウ</t>
    </rPh>
    <rPh sb="24" eb="26">
      <t>ジッセキ</t>
    </rPh>
    <rPh sb="26" eb="28">
      <t>ホウコク</t>
    </rPh>
    <rPh sb="29" eb="30">
      <t>ザン</t>
    </rPh>
    <rPh sb="36" eb="38">
      <t>ホウコク</t>
    </rPh>
    <phoneticPr fontId="8"/>
  </si>
  <si>
    <t>認証ｼｰﾙ
使用枚数</t>
    <rPh sb="6" eb="8">
      <t>シヨウ</t>
    </rPh>
    <rPh sb="8" eb="10">
      <t>マイスウ</t>
    </rPh>
    <phoneticPr fontId="15"/>
  </si>
  <si>
    <t>　　様式第１号の乙　(認証シールの増、残シール枚数を変更する場合)</t>
    <rPh sb="2" eb="4">
      <t>ヨウシキ</t>
    </rPh>
    <rPh sb="4" eb="5">
      <t>ダイ</t>
    </rPh>
    <rPh sb="6" eb="7">
      <t>ゴウ</t>
    </rPh>
    <rPh sb="8" eb="9">
      <t>オツ</t>
    </rPh>
    <rPh sb="11" eb="13">
      <t>ニンショウ</t>
    </rPh>
    <rPh sb="17" eb="18">
      <t>ゾウ</t>
    </rPh>
    <rPh sb="19" eb="20">
      <t>ザン</t>
    </rPh>
    <rPh sb="23" eb="25">
      <t>マイスウ</t>
    </rPh>
    <rPh sb="26" eb="28">
      <t>ヘンコウ</t>
    </rPh>
    <rPh sb="30" eb="32">
      <t>バアイ</t>
    </rPh>
    <phoneticPr fontId="3"/>
  </si>
  <si>
    <r>
      <rPr>
        <b/>
        <sz val="8"/>
        <rFont val="ＭＳ 明朝"/>
        <family val="1"/>
        <charset val="128"/>
      </rPr>
      <t>※集計一覧表の作成を要する条件</t>
    </r>
    <r>
      <rPr>
        <sz val="8"/>
        <rFont val="ＭＳ 明朝"/>
        <family val="1"/>
        <charset val="128"/>
      </rPr>
      <t>：①支所等の単位で複数の現場確認責任者を配置する場合、②複数市町村に生産者が存在する場合、③単一地域であるが同一作物について複数の生産計画を</t>
    </r>
    <rPh sb="1" eb="3">
      <t>シュウケイ</t>
    </rPh>
    <rPh sb="3" eb="5">
      <t>イチラン</t>
    </rPh>
    <rPh sb="5" eb="6">
      <t>ヒョウ</t>
    </rPh>
    <rPh sb="7" eb="9">
      <t>サクセイ</t>
    </rPh>
    <rPh sb="10" eb="11">
      <t>ヨウ</t>
    </rPh>
    <rPh sb="13" eb="15">
      <t>ジョウケン</t>
    </rPh>
    <rPh sb="51" eb="52">
      <t>モノ</t>
    </rPh>
    <rPh sb="61" eb="62">
      <t>タン</t>
    </rPh>
    <rPh sb="62" eb="63">
      <t>イチ</t>
    </rPh>
    <rPh sb="63" eb="65">
      <t>チイキ</t>
    </rPh>
    <rPh sb="69" eb="71">
      <t>ドウイツ</t>
    </rPh>
    <rPh sb="71" eb="73">
      <t>サクモツ</t>
    </rPh>
    <rPh sb="77" eb="79">
      <t>フクスウ</t>
    </rPh>
    <rPh sb="80" eb="82">
      <t>セイサン</t>
    </rPh>
    <rPh sb="82" eb="84">
      <t>ケイカク</t>
    </rPh>
    <phoneticPr fontId="8"/>
  </si>
  <si>
    <t>　策定している場合等、④別紙1｢生産者名等｣の集計点検及び現地確認作業が容易でないと判断される場合とする。</t>
    <rPh sb="1" eb="3">
      <t>サクテイ</t>
    </rPh>
    <rPh sb="7" eb="9">
      <t>バアイ</t>
    </rPh>
    <rPh sb="9" eb="10">
      <t>トウ</t>
    </rPh>
    <rPh sb="12" eb="14">
      <t>ベッシ</t>
    </rPh>
    <rPh sb="16" eb="19">
      <t>セイサンシャ</t>
    </rPh>
    <rPh sb="19" eb="20">
      <t>メイ</t>
    </rPh>
    <rPh sb="20" eb="21">
      <t>トウ</t>
    </rPh>
    <rPh sb="23" eb="25">
      <t>シュウケイ</t>
    </rPh>
    <rPh sb="25" eb="27">
      <t>テンケン</t>
    </rPh>
    <rPh sb="27" eb="28">
      <t>オヨ</t>
    </rPh>
    <rPh sb="29" eb="31">
      <t>ゲンチ</t>
    </rPh>
    <rPh sb="31" eb="33">
      <t>カクニン</t>
    </rPh>
    <rPh sb="33" eb="35">
      <t>サギョウ</t>
    </rPh>
    <rPh sb="36" eb="38">
      <t>ヨウイ</t>
    </rPh>
    <rPh sb="42" eb="44">
      <t>ハンダン</t>
    </rPh>
    <rPh sb="47" eb="49">
      <t>バアイ</t>
    </rPh>
    <phoneticPr fontId="8"/>
  </si>
  <si>
    <r>
      <t>※</t>
    </r>
    <r>
      <rPr>
        <b/>
        <u/>
        <sz val="8"/>
        <rFont val="ＭＳ 明朝"/>
        <family val="1"/>
        <charset val="128"/>
      </rPr>
      <t>集計の第１キーは「生産者の所在市町村」</t>
    </r>
    <r>
      <rPr>
        <b/>
        <sz val="8"/>
        <rFont val="ＭＳ 明朝"/>
        <family val="1"/>
        <charset val="128"/>
      </rPr>
      <t>とする。</t>
    </r>
    <rPh sb="1" eb="3">
      <t>シュウケイ</t>
    </rPh>
    <rPh sb="4" eb="5">
      <t>ダイ</t>
    </rPh>
    <rPh sb="10" eb="13">
      <t>セイサンシャ</t>
    </rPh>
    <rPh sb="14" eb="16">
      <t>ショザイ</t>
    </rPh>
    <rPh sb="16" eb="19">
      <t>シチョウソン</t>
    </rPh>
    <phoneticPr fontId="8"/>
  </si>
  <si>
    <r>
      <t xml:space="preserve">玄米生産量(形態別集荷量) </t>
    </r>
    <r>
      <rPr>
        <sz val="8"/>
        <rFont val="ＭＳ 明朝"/>
        <family val="1"/>
        <charset val="128"/>
      </rPr>
      <t>※2</t>
    </r>
    <rPh sb="0" eb="2">
      <t>ゲンマイ</t>
    </rPh>
    <rPh sb="2" eb="4">
      <t>セイサン</t>
    </rPh>
    <rPh sb="4" eb="5">
      <t>リョウ</t>
    </rPh>
    <rPh sb="6" eb="8">
      <t>ケイタイ</t>
    </rPh>
    <rPh sb="8" eb="9">
      <t>ベツ</t>
    </rPh>
    <rPh sb="9" eb="11">
      <t>シュウカ</t>
    </rPh>
    <rPh sb="11" eb="12">
      <t>リョウ</t>
    </rPh>
    <phoneticPr fontId="8"/>
  </si>
  <si>
    <r>
      <t xml:space="preserve">形態別出荷販売数 </t>
    </r>
    <r>
      <rPr>
        <sz val="8"/>
        <rFont val="ＭＳ 明朝"/>
        <family val="1"/>
        <charset val="128"/>
      </rPr>
      <t>※3</t>
    </r>
    <r>
      <rPr>
        <sz val="10"/>
        <rFont val="ＭＳ 明朝"/>
        <family val="1"/>
        <charset val="128"/>
      </rPr>
      <t xml:space="preserve"> </t>
    </r>
    <rPh sb="5" eb="6">
      <t>ハン</t>
    </rPh>
    <rPh sb="6" eb="7">
      <t>バイ</t>
    </rPh>
    <rPh sb="7" eb="8">
      <t>スウ</t>
    </rPh>
    <phoneticPr fontId="15"/>
  </si>
  <si>
    <r>
      <t>(品種)</t>
    </r>
    <r>
      <rPr>
        <sz val="8"/>
        <rFont val="ＭＳ 明朝"/>
        <family val="1"/>
        <charset val="128"/>
      </rPr>
      <t>※1</t>
    </r>
    <rPh sb="1" eb="3">
      <t>ヒンシュ</t>
    </rPh>
    <phoneticPr fontId="15"/>
  </si>
  <si>
    <t>ﾌﾚｺﾝ(1080kg)</t>
    <phoneticPr fontId="8"/>
  </si>
  <si>
    <t>　○別紙１　生産者名等</t>
    <rPh sb="2" eb="4">
      <t>ベッシ</t>
    </rPh>
    <rPh sb="6" eb="9">
      <t>セイサンシャ</t>
    </rPh>
    <rPh sb="9" eb="10">
      <t>メイ</t>
    </rPh>
    <rPh sb="10" eb="11">
      <t>トウ</t>
    </rPh>
    <phoneticPr fontId="8"/>
  </si>
  <si>
    <t>　○別紙1-1 生産者等集計一覧表</t>
    <rPh sb="2" eb="4">
      <t>ベッシ</t>
    </rPh>
    <rPh sb="8" eb="11">
      <t>セイサンシャ</t>
    </rPh>
    <rPh sb="11" eb="12">
      <t>トウ</t>
    </rPh>
    <rPh sb="12" eb="14">
      <t>シュウケイ</t>
    </rPh>
    <rPh sb="14" eb="16">
      <t>イチラン</t>
    </rPh>
    <rPh sb="16" eb="17">
      <t>ヒョウ</t>
    </rPh>
    <phoneticPr fontId="8"/>
  </si>
  <si>
    <r>
      <t>　○別紙２　生産計画 (ササニシキ①</t>
    </r>
    <r>
      <rPr>
        <sz val="11"/>
        <color theme="1"/>
        <rFont val="ＭＳ 明朝"/>
        <family val="1"/>
        <charset val="128"/>
      </rPr>
      <t>)</t>
    </r>
    <rPh sb="2" eb="4">
      <t>ベッシ</t>
    </rPh>
    <rPh sb="6" eb="8">
      <t>セイサン</t>
    </rPh>
    <rPh sb="8" eb="10">
      <t>ケイカク</t>
    </rPh>
    <phoneticPr fontId="8"/>
  </si>
  <si>
    <t>出荷販売量(kg) ※4</t>
    <rPh sb="2" eb="3">
      <t>ハン</t>
    </rPh>
    <rPh sb="3" eb="4">
      <t>バイ</t>
    </rPh>
    <rPh sb="4" eb="5">
      <t>リョウ</t>
    </rPh>
    <phoneticPr fontId="8"/>
  </si>
  <si>
    <r>
      <rPr>
        <sz val="8"/>
        <rFont val="ＭＳ 明朝"/>
        <family val="1"/>
        <charset val="128"/>
      </rPr>
      <t xml:space="preserve">※5
</t>
    </r>
    <r>
      <rPr>
        <sz val="10"/>
        <rFont val="ＭＳ 明朝"/>
        <family val="1"/>
        <charset val="128"/>
      </rPr>
      <t xml:space="preserve">出荷販売先
</t>
    </r>
    <r>
      <rPr>
        <sz val="8"/>
        <rFont val="ＭＳ 明朝"/>
        <family val="1"/>
        <charset val="128"/>
      </rPr>
      <t>(販売店等所在地)</t>
    </r>
    <rPh sb="5" eb="7">
      <t>ハンバイ</t>
    </rPh>
    <rPh sb="10" eb="13">
      <t>ハンバイテン</t>
    </rPh>
    <rPh sb="13" eb="14">
      <t>トウ</t>
    </rPh>
    <rPh sb="14" eb="17">
      <t>ショザイチ</t>
    </rPh>
    <phoneticPr fontId="8"/>
  </si>
  <si>
    <r>
      <t>出荷販売実績確認欄　</t>
    </r>
    <r>
      <rPr>
        <sz val="8"/>
        <rFont val="ＭＳ 明朝"/>
        <family val="1"/>
        <charset val="128"/>
      </rPr>
      <t>※6</t>
    </r>
    <rPh sb="0" eb="2">
      <t>シュッカ</t>
    </rPh>
    <rPh sb="2" eb="4">
      <t>ハンバイ</t>
    </rPh>
    <rPh sb="4" eb="6">
      <t>ジッセキ</t>
    </rPh>
    <rPh sb="6" eb="8">
      <t>カクニン</t>
    </rPh>
    <rPh sb="8" eb="9">
      <t>ラン</t>
    </rPh>
    <phoneticPr fontId="8"/>
  </si>
  <si>
    <r>
      <t>現地等確認欄　</t>
    </r>
    <r>
      <rPr>
        <sz val="6"/>
        <rFont val="ＭＳ 明朝"/>
        <family val="1"/>
        <charset val="128"/>
      </rPr>
      <t>※3</t>
    </r>
    <rPh sb="0" eb="2">
      <t>ゲンチ</t>
    </rPh>
    <rPh sb="2" eb="3">
      <t>トウ</t>
    </rPh>
    <rPh sb="3" eb="5">
      <t>カクニン</t>
    </rPh>
    <rPh sb="5" eb="6">
      <t>ラン</t>
    </rPh>
    <phoneticPr fontId="8"/>
  </si>
  <si>
    <t>氏名:</t>
    <phoneticPr fontId="8"/>
  </si>
  <si>
    <t>TEL:</t>
    <phoneticPr fontId="8"/>
  </si>
  <si>
    <r>
      <t>３ 関係書類</t>
    </r>
    <r>
      <rPr>
        <sz val="9"/>
        <color theme="1"/>
        <rFont val="ＭＳ 明朝"/>
        <family val="1"/>
        <charset val="128"/>
      </rPr>
      <t>(添付した資料の先頭に○を付す)</t>
    </r>
    <rPh sb="2" eb="4">
      <t>カンケイ</t>
    </rPh>
    <rPh sb="4" eb="6">
      <t>ショルイ</t>
    </rPh>
    <rPh sb="7" eb="9">
      <t>テンプ</t>
    </rPh>
    <rPh sb="11" eb="13">
      <t>シリョウ</t>
    </rPh>
    <rPh sb="14" eb="16">
      <t>セントウ</t>
    </rPh>
    <rPh sb="19" eb="20">
      <t>フ</t>
    </rPh>
    <phoneticPr fontId="8"/>
  </si>
  <si>
    <t>※1 普通作物・果樹は品種毎、野菜は作型毎に作成すること。</t>
    <rPh sb="13" eb="14">
      <t>ゴト</t>
    </rPh>
    <rPh sb="20" eb="21">
      <t>ゴト</t>
    </rPh>
    <phoneticPr fontId="8"/>
  </si>
  <si>
    <t>※多品種により１枚で集計しきれない場合は、｢計行の前に行コピー　⇒　計欄の計算式修正｣を行って、２ページにわたる集計を行う。</t>
    <rPh sb="1" eb="2">
      <t>タ</t>
    </rPh>
    <rPh sb="2" eb="4">
      <t>ヒンシュ</t>
    </rPh>
    <rPh sb="7" eb="9">
      <t>イチマイ</t>
    </rPh>
    <rPh sb="10" eb="12">
      <t>シュウケイ</t>
    </rPh>
    <rPh sb="17" eb="19">
      <t>バアイ</t>
    </rPh>
    <rPh sb="22" eb="23">
      <t>ケイ</t>
    </rPh>
    <rPh sb="23" eb="24">
      <t>ギョウ</t>
    </rPh>
    <rPh sb="25" eb="26">
      <t>マエ</t>
    </rPh>
    <rPh sb="27" eb="28">
      <t>ギョウ</t>
    </rPh>
    <rPh sb="34" eb="35">
      <t>ケイ</t>
    </rPh>
    <rPh sb="35" eb="36">
      <t>ラン</t>
    </rPh>
    <rPh sb="37" eb="39">
      <t>ケイサン</t>
    </rPh>
    <rPh sb="39" eb="40">
      <t>シキ</t>
    </rPh>
    <rPh sb="40" eb="42">
      <t>シュウセイ</t>
    </rPh>
    <rPh sb="44" eb="45">
      <t>オコナ</t>
    </rPh>
    <rPh sb="56" eb="58">
      <t>シュウケイ</t>
    </rPh>
    <rPh sb="59" eb="60">
      <t>オコナ</t>
    </rPh>
    <phoneticPr fontId="8"/>
  </si>
  <si>
    <t>※ 変更前後の対比について工夫してください。</t>
    <rPh sb="2" eb="4">
      <t>ヘンコウ</t>
    </rPh>
    <rPh sb="4" eb="6">
      <t>ゼンゴ</t>
    </rPh>
    <rPh sb="7" eb="9">
      <t>タイヒ</t>
    </rPh>
    <rPh sb="13" eb="15">
      <t>クフウ</t>
    </rPh>
    <phoneticPr fontId="8"/>
  </si>
  <si>
    <t>名称,使用方法及び使用目的</t>
    <phoneticPr fontId="8"/>
  </si>
  <si>
    <t>別紙 ２　</t>
    <phoneticPr fontId="3"/>
  </si>
  <si>
    <t>　　　理事長　　若　松　正　俊　 殿</t>
    <rPh sb="8" eb="9">
      <t>ワカ</t>
    </rPh>
    <rPh sb="10" eb="11">
      <t>マツ</t>
    </rPh>
    <rPh sb="12" eb="13">
      <t>セイ</t>
    </rPh>
    <rPh sb="14" eb="15">
      <t>シュン</t>
    </rPh>
    <phoneticPr fontId="3"/>
  </si>
  <si>
    <t>※2 作業状況欄には、施肥、防除以外の主な作業を記入すること。</t>
    <rPh sb="7" eb="8">
      <t>ラン</t>
    </rPh>
    <rPh sb="25" eb="26">
      <t>ニュウ</t>
    </rPh>
    <phoneticPr fontId="8"/>
  </si>
  <si>
    <t>※玄米と精米の合計量を記入する。</t>
    <rPh sb="1" eb="3">
      <t>ゲンマイ</t>
    </rPh>
    <rPh sb="4" eb="6">
      <t>セイマイ</t>
    </rPh>
    <rPh sb="7" eb="9">
      <t>ゴウケイ</t>
    </rPh>
    <rPh sb="9" eb="10">
      <t>リョウ</t>
    </rPh>
    <rPh sb="11" eb="13">
      <t>キニュウ</t>
    </rPh>
    <phoneticPr fontId="3"/>
  </si>
  <si>
    <t>面積･品種の変更、ほ場の削除追加等は、見え消しでの記入を原則とし、それが困難な場合は一覧表に整理する。</t>
    <rPh sb="0" eb="2">
      <t>メンセキ</t>
    </rPh>
    <rPh sb="3" eb="5">
      <t>ヒンシュ</t>
    </rPh>
    <rPh sb="6" eb="8">
      <t>ヘンコウ</t>
    </rPh>
    <rPh sb="10" eb="11">
      <t>バ</t>
    </rPh>
    <rPh sb="12" eb="14">
      <t>サクジョ</t>
    </rPh>
    <rPh sb="14" eb="16">
      <t>ツイカ</t>
    </rPh>
    <rPh sb="16" eb="17">
      <t>トウ</t>
    </rPh>
    <rPh sb="19" eb="20">
      <t>ミ</t>
    </rPh>
    <rPh sb="21" eb="22">
      <t>ケ</t>
    </rPh>
    <rPh sb="25" eb="27">
      <t>キニュウ</t>
    </rPh>
    <rPh sb="28" eb="30">
      <t>ゲンソク</t>
    </rPh>
    <rPh sb="36" eb="38">
      <t>コンナン</t>
    </rPh>
    <rPh sb="39" eb="41">
      <t>バアイ</t>
    </rPh>
    <rPh sb="42" eb="44">
      <t>イチラン</t>
    </rPh>
    <rPh sb="44" eb="45">
      <t>ヒョウ</t>
    </rPh>
    <rPh sb="46" eb="48">
      <t>セイリ</t>
    </rPh>
    <phoneticPr fontId="8"/>
  </si>
  <si>
    <t>　 内訳欄が対比されていれば、計欄は変更後の記入のみで差し支えない。</t>
    <rPh sb="2" eb="4">
      <t>ウチワケ</t>
    </rPh>
    <rPh sb="4" eb="5">
      <t>ラン</t>
    </rPh>
    <rPh sb="6" eb="8">
      <t>タイヒ</t>
    </rPh>
    <rPh sb="15" eb="16">
      <t>ケイ</t>
    </rPh>
    <rPh sb="16" eb="17">
      <t>ラン</t>
    </rPh>
    <rPh sb="18" eb="20">
      <t>ヘンコウ</t>
    </rPh>
    <rPh sb="20" eb="21">
      <t>ゴ</t>
    </rPh>
    <rPh sb="22" eb="24">
      <t>キニュウ</t>
    </rPh>
    <rPh sb="27" eb="28">
      <t>サ</t>
    </rPh>
    <rPh sb="29" eb="30">
      <t>ツカ</t>
    </rPh>
    <phoneticPr fontId="8"/>
  </si>
  <si>
    <r>
      <t xml:space="preserve">大       </t>
    </r>
    <r>
      <rPr>
        <sz val="10"/>
        <color indexed="8"/>
        <rFont val="ＭＳ 明朝"/>
        <family val="1"/>
        <charset val="128"/>
      </rPr>
      <t>55</t>
    </r>
    <rPh sb="0" eb="1">
      <t>ダイ</t>
    </rPh>
    <phoneticPr fontId="8"/>
  </si>
  <si>
    <r>
      <rPr>
        <sz val="8"/>
        <color indexed="8"/>
        <rFont val="ＭＳ 明朝"/>
        <family val="1"/>
        <charset val="128"/>
      </rPr>
      <t xml:space="preserve">小　 </t>
    </r>
    <r>
      <rPr>
        <sz val="10"/>
        <color indexed="8"/>
        <rFont val="ＭＳ 明朝"/>
        <family val="1"/>
        <charset val="128"/>
      </rPr>
      <t>1,920</t>
    </r>
    <rPh sb="0" eb="1">
      <t>ショウ</t>
    </rPh>
    <phoneticPr fontId="3"/>
  </si>
  <si>
    <r>
      <t xml:space="preserve">大       </t>
    </r>
    <r>
      <rPr>
        <sz val="10"/>
        <color indexed="8"/>
        <rFont val="ＭＳ 明朝"/>
        <family val="1"/>
        <charset val="128"/>
      </rPr>
      <t>50</t>
    </r>
    <rPh sb="0" eb="1">
      <t>ダイ</t>
    </rPh>
    <phoneticPr fontId="8"/>
  </si>
  <si>
    <r>
      <rPr>
        <sz val="8"/>
        <color indexed="8"/>
        <rFont val="ＭＳ 明朝"/>
        <family val="1"/>
        <charset val="128"/>
      </rPr>
      <t xml:space="preserve">小　 </t>
    </r>
    <r>
      <rPr>
        <sz val="10"/>
        <color indexed="8"/>
        <rFont val="ＭＳ 明朝"/>
        <family val="1"/>
        <charset val="128"/>
      </rPr>
      <t>1,980</t>
    </r>
    <rPh sb="0" eb="1">
      <t>ショウ</t>
    </rPh>
    <phoneticPr fontId="3"/>
  </si>
  <si>
    <t>小</t>
    <rPh sb="0" eb="1">
      <t>ショウ</t>
    </rPh>
    <phoneticPr fontId="3"/>
  </si>
  <si>
    <t>枚</t>
    <rPh sb="0" eb="1">
      <t>マイ</t>
    </rPh>
    <phoneticPr fontId="3"/>
  </si>
  <si>
    <t>　(0-20-0)</t>
    <phoneticPr fontId="8"/>
  </si>
  <si>
    <t>kg</t>
    <phoneticPr fontId="3"/>
  </si>
  <si>
    <t>　10a当たり使用量</t>
    <phoneticPr fontId="3"/>
  </si>
  <si>
    <t>(2,100)</t>
    <phoneticPr fontId="3"/>
  </si>
  <si>
    <t>(117,000)</t>
    <phoneticPr fontId="3"/>
  </si>
  <si>
    <r>
      <t xml:space="preserve">大       </t>
    </r>
    <r>
      <rPr>
        <sz val="10"/>
        <color indexed="8"/>
        <rFont val="ＭＳ 明朝"/>
        <family val="1"/>
        <charset val="128"/>
      </rPr>
      <t>3</t>
    </r>
    <rPh sb="0" eb="1">
      <t>ダイ</t>
    </rPh>
    <phoneticPr fontId="8"/>
  </si>
  <si>
    <r>
      <rPr>
        <sz val="8"/>
        <color indexed="8"/>
        <rFont val="ＭＳ 明朝"/>
        <family val="1"/>
        <charset val="128"/>
      </rPr>
      <t xml:space="preserve">小　   </t>
    </r>
    <r>
      <rPr>
        <sz val="10"/>
        <color indexed="8"/>
        <rFont val="ＭＳ 明朝"/>
        <family val="1"/>
        <charset val="128"/>
      </rPr>
      <t>627</t>
    </r>
    <rPh sb="0" eb="1">
      <t>ショウ</t>
    </rPh>
    <phoneticPr fontId="3"/>
  </si>
  <si>
    <r>
      <t xml:space="preserve">大     </t>
    </r>
    <r>
      <rPr>
        <sz val="10"/>
        <color indexed="8"/>
        <rFont val="ＭＳ 明朝"/>
        <family val="1"/>
        <charset val="128"/>
      </rPr>
      <t xml:space="preserve"> 24</t>
    </r>
    <rPh sb="0" eb="1">
      <t>ダイ</t>
    </rPh>
    <phoneticPr fontId="8"/>
  </si>
  <si>
    <r>
      <rPr>
        <sz val="8"/>
        <color indexed="8"/>
        <rFont val="ＭＳ 明朝"/>
        <family val="1"/>
        <charset val="128"/>
      </rPr>
      <t xml:space="preserve">小　 </t>
    </r>
    <r>
      <rPr>
        <sz val="10"/>
        <color indexed="8"/>
        <rFont val="ＭＳ 明朝"/>
        <family val="1"/>
        <charset val="128"/>
      </rPr>
      <t>7,981</t>
    </r>
    <rPh sb="0" eb="1">
      <t>ショウ</t>
    </rPh>
    <phoneticPr fontId="3"/>
  </si>
  <si>
    <t>つや姫 ①</t>
    <rPh sb="2" eb="3">
      <t>ヒメ</t>
    </rPh>
    <phoneticPr fontId="48"/>
  </si>
  <si>
    <t>つや姫 ②</t>
    <rPh sb="2" eb="3">
      <t>ヒメ</t>
    </rPh>
    <phoneticPr fontId="48"/>
  </si>
  <si>
    <t>つや姫 ②</t>
    <rPh sb="2" eb="3">
      <t>ヒメ</t>
    </rPh>
    <phoneticPr fontId="15"/>
  </si>
  <si>
    <t>はえぬき ①</t>
    <phoneticPr fontId="48"/>
  </si>
  <si>
    <t>はえぬき ②</t>
    <phoneticPr fontId="48"/>
  </si>
  <si>
    <t xml:space="preserve">   ササニシキ</t>
    <phoneticPr fontId="3"/>
  </si>
  <si>
    <t xml:space="preserve"> </t>
    <phoneticPr fontId="3"/>
  </si>
  <si>
    <t>○○市
(①型)</t>
    <rPh sb="2" eb="3">
      <t>シ</t>
    </rPh>
    <rPh sb="6" eb="7">
      <t>カタ</t>
    </rPh>
    <phoneticPr fontId="8"/>
  </si>
  <si>
    <t>△△市
(②型)</t>
    <rPh sb="2" eb="3">
      <t>シ</t>
    </rPh>
    <rPh sb="6" eb="7">
      <t>カタ</t>
    </rPh>
    <phoneticPr fontId="8"/>
  </si>
  <si>
    <t>□□町
(①型)</t>
    <rPh sb="2" eb="3">
      <t>マチ</t>
    </rPh>
    <rPh sb="6" eb="7">
      <t>カタ</t>
    </rPh>
    <phoneticPr fontId="8"/>
  </si>
  <si>
    <t>××町
(②型)</t>
    <rPh sb="2" eb="3">
      <t>マチ</t>
    </rPh>
    <rPh sb="6" eb="7">
      <t>カタ</t>
    </rPh>
    <phoneticPr fontId="8"/>
  </si>
  <si>
    <t>◇◇村
(③型)</t>
    <rPh sb="2" eb="3">
      <t>ムラ</t>
    </rPh>
    <rPh sb="6" eb="7">
      <t>カタ</t>
    </rPh>
    <phoneticPr fontId="8"/>
  </si>
  <si>
    <t>③</t>
    <phoneticPr fontId="3"/>
  </si>
  <si>
    <t>ササニシキ③　GLﾊﾟﾀｰﾝ[サ③]</t>
    <phoneticPr fontId="8"/>
  </si>
  <si>
    <t>ササニシキ③</t>
    <phoneticPr fontId="15"/>
  </si>
  <si>
    <t>所在地:</t>
    <rPh sb="0" eb="3">
      <t>ショザイチ</t>
    </rPh>
    <phoneticPr fontId="8"/>
  </si>
  <si>
    <t>　　令和　　年　　月　　日</t>
    <rPh sb="2" eb="4">
      <t>レイワ</t>
    </rPh>
    <rPh sb="6" eb="7">
      <t>ネン</t>
    </rPh>
    <rPh sb="9" eb="10">
      <t>ガツ</t>
    </rPh>
    <rPh sb="12" eb="13">
      <t>ニチ</t>
    </rPh>
    <phoneticPr fontId="8"/>
  </si>
  <si>
    <t>- 77 -</t>
    <phoneticPr fontId="3"/>
  </si>
  <si>
    <t>- 79 -</t>
    <phoneticPr fontId="3"/>
  </si>
  <si>
    <t>別紙３－１(申請区分３・４)</t>
    <rPh sb="0" eb="2">
      <t>ベッシ</t>
    </rPh>
    <rPh sb="6" eb="8">
      <t>シンセイ</t>
    </rPh>
    <rPh sb="8" eb="10">
      <t>クブン</t>
    </rPh>
    <phoneticPr fontId="8"/>
  </si>
  <si>
    <t>　　別紙４　販売計画</t>
    <rPh sb="2" eb="4">
      <t>ベッシ</t>
    </rPh>
    <rPh sb="6" eb="8">
      <t>ハンバイ</t>
    </rPh>
    <rPh sb="8" eb="10">
      <t>ケイカク</t>
    </rPh>
    <phoneticPr fontId="8"/>
  </si>
  <si>
    <t xml:space="preserve">年月日
</t>
    <phoneticPr fontId="8"/>
  </si>
  <si>
    <t>　〇別紙３－１出荷販売計画</t>
    <rPh sb="2" eb="4">
      <t>ベッシ</t>
    </rPh>
    <rPh sb="7" eb="9">
      <t>シュッカ</t>
    </rPh>
    <rPh sb="9" eb="11">
      <t>ハンバイ</t>
    </rPh>
    <rPh sb="11" eb="13">
      <t>ケイカク</t>
    </rPh>
    <phoneticPr fontId="3"/>
  </si>
  <si>
    <t>　  別紙３　出荷計画</t>
    <rPh sb="3" eb="5">
      <t>ベッシ</t>
    </rPh>
    <rPh sb="7" eb="9">
      <t>シュッカ</t>
    </rPh>
    <rPh sb="9" eb="11">
      <t>ケイカク</t>
    </rPh>
    <phoneticPr fontId="8"/>
  </si>
  <si>
    <t>(5,725)</t>
    <phoneticPr fontId="3"/>
  </si>
  <si>
    <t>(171,750)</t>
    <phoneticPr fontId="3"/>
  </si>
  <si>
    <t>(9,790)</t>
    <phoneticPr fontId="3"/>
  </si>
  <si>
    <t>(346,200)</t>
    <phoneticPr fontId="3"/>
  </si>
  <si>
    <t>- 81 -</t>
    <phoneticPr fontId="3"/>
  </si>
  <si>
    <t>R4</t>
    <phoneticPr fontId="8"/>
  </si>
  <si>
    <t>別紙１　　</t>
    <phoneticPr fontId="15"/>
  </si>
  <si>
    <t>作物･作型
品　　 種       　</t>
    <phoneticPr fontId="15"/>
  </si>
  <si>
    <t>ほ場確認
(備考)</t>
    <rPh sb="6" eb="7">
      <t>ビ</t>
    </rPh>
    <rPh sb="7" eb="8">
      <t>コウ</t>
    </rPh>
    <phoneticPr fontId="15"/>
  </si>
  <si>
    <t>品種計</t>
    <rPh sb="0" eb="2">
      <t>ヒンシュ</t>
    </rPh>
    <rPh sb="2" eb="3">
      <t>ケイ</t>
    </rPh>
    <phoneticPr fontId="15"/>
  </si>
  <si>
    <t>ほ場数</t>
    <phoneticPr fontId="15"/>
  </si>
  <si>
    <t>　※作物・作型・品種欄は、適用される別紙２生産計画毎に小計を取るよう記載する。</t>
    <rPh sb="10" eb="11">
      <t>ラン</t>
    </rPh>
    <rPh sb="13" eb="15">
      <t>テキヨウ</t>
    </rPh>
    <rPh sb="18" eb="25">
      <t>ベ</t>
    </rPh>
    <rPh sb="25" eb="26">
      <t>ゴト</t>
    </rPh>
    <rPh sb="27" eb="29">
      <t>ショウケイ</t>
    </rPh>
    <rPh sb="30" eb="31">
      <t>ト</t>
    </rPh>
    <rPh sb="34" eb="36">
      <t>キサイ</t>
    </rPh>
    <phoneticPr fontId="15"/>
  </si>
  <si>
    <t>　※ほ場番号は申請全ほ場の通し番号を原則とする。現地検査はほ場番号で確認します。新規申請ほ場はほ場番号を丸で囲むこと。</t>
    <rPh sb="2" eb="4">
      <t>ホジョウ</t>
    </rPh>
    <rPh sb="4" eb="6">
      <t>バンゴウ</t>
    </rPh>
    <rPh sb="7" eb="9">
      <t>シンセイ</t>
    </rPh>
    <rPh sb="9" eb="10">
      <t>ゼン</t>
    </rPh>
    <rPh sb="11" eb="12">
      <t>バ</t>
    </rPh>
    <rPh sb="13" eb="14">
      <t>トオ</t>
    </rPh>
    <rPh sb="15" eb="17">
      <t>バンゴウ</t>
    </rPh>
    <rPh sb="18" eb="20">
      <t>ゲンソク</t>
    </rPh>
    <rPh sb="24" eb="26">
      <t>ゲンチ</t>
    </rPh>
    <rPh sb="26" eb="28">
      <t>ケンサ</t>
    </rPh>
    <rPh sb="30" eb="31">
      <t>バ</t>
    </rPh>
    <rPh sb="31" eb="33">
      <t>バンゴウ</t>
    </rPh>
    <rPh sb="34" eb="36">
      <t>カクニン</t>
    </rPh>
    <rPh sb="40" eb="42">
      <t>シンキ</t>
    </rPh>
    <rPh sb="42" eb="44">
      <t>シンセイ</t>
    </rPh>
    <rPh sb="45" eb="46">
      <t>ジョウ</t>
    </rPh>
    <rPh sb="48" eb="49">
      <t>ジョウ</t>
    </rPh>
    <rPh sb="49" eb="51">
      <t>バンゴウ</t>
    </rPh>
    <rPh sb="52" eb="53">
      <t>マル</t>
    </rPh>
    <rPh sb="54" eb="55">
      <t>カコ</t>
    </rPh>
    <phoneticPr fontId="15"/>
  </si>
  <si>
    <r>
      <rPr>
        <sz val="9"/>
        <rFont val="明朝"/>
        <family val="3"/>
        <charset val="128"/>
      </rPr>
      <t>　</t>
    </r>
    <r>
      <rPr>
        <u/>
        <sz val="9"/>
        <rFont val="明朝"/>
        <family val="3"/>
        <charset val="128"/>
      </rPr>
      <t>※延戸数は作物･作型･品種毎の生産者数を計上、実戸数はこれらから重複生産者を除いた実数を計上すること。</t>
    </r>
    <rPh sb="2" eb="3">
      <t>ノベ</t>
    </rPh>
    <rPh sb="3" eb="5">
      <t>コスウ</t>
    </rPh>
    <rPh sb="6" eb="8">
      <t>サクモツ</t>
    </rPh>
    <rPh sb="9" eb="10">
      <t>サク</t>
    </rPh>
    <rPh sb="10" eb="11">
      <t>カタ</t>
    </rPh>
    <rPh sb="12" eb="14">
      <t>ヒンシュ</t>
    </rPh>
    <rPh sb="14" eb="15">
      <t>マイ</t>
    </rPh>
    <rPh sb="16" eb="18">
      <t>セイサン</t>
    </rPh>
    <rPh sb="18" eb="19">
      <t>シャ</t>
    </rPh>
    <rPh sb="19" eb="20">
      <t>スウ</t>
    </rPh>
    <rPh sb="21" eb="23">
      <t>ケイジョウ</t>
    </rPh>
    <rPh sb="24" eb="25">
      <t>ジツ</t>
    </rPh>
    <rPh sb="25" eb="27">
      <t>コスウ</t>
    </rPh>
    <rPh sb="33" eb="35">
      <t>チョウフク</t>
    </rPh>
    <rPh sb="35" eb="38">
      <t>セイサンシャ</t>
    </rPh>
    <rPh sb="39" eb="40">
      <t>ノゾ</t>
    </rPh>
    <rPh sb="42" eb="43">
      <t>ジツ</t>
    </rPh>
    <rPh sb="43" eb="44">
      <t>スウ</t>
    </rPh>
    <rPh sb="45" eb="47">
      <t>ケイジョウ</t>
    </rPh>
    <phoneticPr fontId="15"/>
  </si>
  <si>
    <r>
      <rPr>
        <sz val="9"/>
        <rFont val="明朝"/>
        <family val="3"/>
        <charset val="128"/>
      </rPr>
      <t>　</t>
    </r>
    <r>
      <rPr>
        <u/>
        <sz val="9"/>
        <rFont val="明朝"/>
        <family val="3"/>
        <charset val="128"/>
      </rPr>
      <t>※広域生産地域、多品種申請にあっては、別紙1-1による集計一覧表を作成し、本表の前に添付すること。</t>
    </r>
    <rPh sb="2" eb="4">
      <t>コウイキ</t>
    </rPh>
    <rPh sb="4" eb="6">
      <t>セイサン</t>
    </rPh>
    <rPh sb="6" eb="8">
      <t>チイキ</t>
    </rPh>
    <rPh sb="9" eb="10">
      <t>タ</t>
    </rPh>
    <rPh sb="10" eb="12">
      <t>ヒンシュ</t>
    </rPh>
    <rPh sb="12" eb="14">
      <t>シンセイ</t>
    </rPh>
    <rPh sb="20" eb="22">
      <t>ベッシ</t>
    </rPh>
    <rPh sb="28" eb="30">
      <t>シュウケイ</t>
    </rPh>
    <rPh sb="30" eb="32">
      <t>イチラン</t>
    </rPh>
    <rPh sb="32" eb="33">
      <t>ヒョウ</t>
    </rPh>
    <rPh sb="34" eb="36">
      <t>サクセイ</t>
    </rPh>
    <rPh sb="38" eb="39">
      <t>ホン</t>
    </rPh>
    <rPh sb="39" eb="40">
      <t>ヒョウ</t>
    </rPh>
    <rPh sb="41" eb="42">
      <t>マエ</t>
    </rPh>
    <rPh sb="43" eb="45">
      <t>テンプ</t>
    </rPh>
    <phoneticPr fontId="15"/>
  </si>
  <si>
    <t>延戸数６戸</t>
    <rPh sb="0" eb="1">
      <t>ノベ</t>
    </rPh>
    <rPh sb="1" eb="3">
      <t>コスウ</t>
    </rPh>
    <rPh sb="4" eb="5">
      <t>ト</t>
    </rPh>
    <phoneticPr fontId="15"/>
  </si>
  <si>
    <t>延戸数 55戸</t>
    <rPh sb="0" eb="1">
      <t>ノ</t>
    </rPh>
    <rPh sb="1" eb="3">
      <t>コスウ</t>
    </rPh>
    <rPh sb="6" eb="7">
      <t>ト</t>
    </rPh>
    <phoneticPr fontId="15"/>
  </si>
  <si>
    <t>実戸数 39戸</t>
    <rPh sb="0" eb="1">
      <t>ジツ</t>
    </rPh>
    <rPh sb="1" eb="3">
      <t>コスウ</t>
    </rPh>
    <rPh sb="6" eb="7">
      <t>ト</t>
    </rPh>
    <phoneticPr fontId="15"/>
  </si>
  <si>
    <t>'n/N</t>
  </si>
  <si>
    <t>※4 確認責任者は、生産実績の内容について適正と確認した場合に、確認年月日、氏名を記入すること。</t>
    <rPh sb="42" eb="43">
      <t>ニュウ</t>
    </rPh>
    <phoneticPr fontId="8"/>
  </si>
  <si>
    <t>　会長　　○○　○○　　</t>
    <rPh sb="1" eb="3">
      <t>カイチョウ</t>
    </rPh>
    <phoneticPr fontId="8"/>
  </si>
  <si>
    <r>
      <t>※3 確認責任者は、ほ場確認、栽培管理状況確認を行い、その内容について適正と確認した場合に、確認年月日、</t>
    </r>
    <r>
      <rPr>
        <sz val="7"/>
        <rFont val="ＭＳ 明朝"/>
        <family val="1"/>
        <charset val="128"/>
      </rPr>
      <t>氏名を記入するこ</t>
    </r>
    <r>
      <rPr>
        <sz val="7"/>
        <color indexed="8"/>
        <rFont val="ＭＳ 明朝"/>
        <family val="1"/>
        <charset val="128"/>
      </rPr>
      <t>と。</t>
    </r>
    <rPh sb="52" eb="54">
      <t>シメイ</t>
    </rPh>
    <rPh sb="56" eb="57">
      <t>ニュウ</t>
    </rPh>
    <phoneticPr fontId="8"/>
  </si>
  <si>
    <t>　　　　　　　　　　　　　</t>
    <phoneticPr fontId="8"/>
  </si>
  <si>
    <t>※1 同一作物で作型・品種が異なる場合は、作型品種毎及び出荷販売の形態別、出荷販売先別に記入する。
※2 玄米生産量欄は｢栽培面積×10a当り収穫量｣を基本として記入する。
※3 形態別出荷販売数欄の「袋(  kg)」は実態に則した容量に訂正して記入する。
※4 上段に出荷販売袋数等の計、下段に出荷販売量の計を記入する。
※5 申請時に出荷販売先未定の場合、出荷販売先欄に未定と記入する。
※6 実績報告書の提出時は、出荷実績について確認し適正と認めた場合に、最終確認年月日、確認責任者氏名を記入する。
※7 出荷販売計画の変更、認証ｼｰﾙ追加交付依頼、実績報告書の提出にあたっては、変更前・変更後を別葉で提出して差し支えない。
※8 記入行が不足する場合は複数ページで作成し、最終ページ以外は｢計｣をページ毎の｢小計｣とする。</t>
    <rPh sb="3" eb="5">
      <t>ドウイツ</t>
    </rPh>
    <rPh sb="11" eb="13">
      <t>ヒンシュ</t>
    </rPh>
    <rPh sb="23" eb="25">
      <t>ヒンシュ</t>
    </rPh>
    <rPh sb="26" eb="27">
      <t>オヨ</t>
    </rPh>
    <rPh sb="28" eb="30">
      <t>シュッカ</t>
    </rPh>
    <rPh sb="30" eb="32">
      <t>ハンバイ</t>
    </rPh>
    <rPh sb="33" eb="36">
      <t>ケイタイベツ</t>
    </rPh>
    <rPh sb="37" eb="39">
      <t>シュッカ</t>
    </rPh>
    <rPh sb="39" eb="41">
      <t>ハンバイ</t>
    </rPh>
    <rPh sb="41" eb="42">
      <t>サキ</t>
    </rPh>
    <rPh sb="42" eb="43">
      <t>ベツ</t>
    </rPh>
    <rPh sb="55" eb="57">
      <t>セイサン</t>
    </rPh>
    <rPh sb="57" eb="58">
      <t>リョウ</t>
    </rPh>
    <rPh sb="69" eb="70">
      <t>アタ</t>
    </rPh>
    <rPh sb="82" eb="83">
      <t>ニュウ</t>
    </rPh>
    <rPh sb="124" eb="125">
      <t>ニュウ</t>
    </rPh>
    <rPh sb="132" eb="134">
      <t>ジョウダン</t>
    </rPh>
    <rPh sb="135" eb="137">
      <t>シュッカ</t>
    </rPh>
    <rPh sb="137" eb="139">
      <t>ハンバイ</t>
    </rPh>
    <rPh sb="139" eb="140">
      <t>タイ</t>
    </rPh>
    <rPh sb="140" eb="141">
      <t>スウ</t>
    </rPh>
    <rPh sb="141" eb="142">
      <t>トウ</t>
    </rPh>
    <rPh sb="143" eb="144">
      <t>ケイ</t>
    </rPh>
    <rPh sb="145" eb="147">
      <t>ゲダン</t>
    </rPh>
    <rPh sb="148" eb="150">
      <t>シュッカ</t>
    </rPh>
    <rPh sb="150" eb="152">
      <t>ハンバイ</t>
    </rPh>
    <rPh sb="152" eb="153">
      <t>リョウ</t>
    </rPh>
    <rPh sb="154" eb="155">
      <t>ケイ</t>
    </rPh>
    <rPh sb="187" eb="189">
      <t>ミテイ</t>
    </rPh>
    <rPh sb="190" eb="192">
      <t>キニュウ</t>
    </rPh>
    <rPh sb="248" eb="249">
      <t>ニュウ</t>
    </rPh>
    <rPh sb="320" eb="321">
      <t>ニュウ</t>
    </rPh>
    <rPh sb="323" eb="325">
      <t>フソク</t>
    </rPh>
    <rPh sb="327" eb="329">
      <t>バアイ</t>
    </rPh>
    <rPh sb="330" eb="332">
      <t>フクスウ</t>
    </rPh>
    <rPh sb="336" eb="338">
      <t>サクセイ</t>
    </rPh>
    <rPh sb="340" eb="342">
      <t>サイシュウ</t>
    </rPh>
    <rPh sb="345" eb="347">
      <t>イガイ</t>
    </rPh>
    <rPh sb="349" eb="350">
      <t>ケイ</t>
    </rPh>
    <rPh sb="355" eb="356">
      <t>ゴト</t>
    </rPh>
    <rPh sb="358" eb="360">
      <t>ショウケイ</t>
    </rPh>
    <phoneticPr fontId="8"/>
  </si>
  <si>
    <t>　生 産 者 名 等（変更）</t>
    <rPh sb="11" eb="13">
      <t>ヘンコウ</t>
    </rPh>
    <phoneticPr fontId="8"/>
  </si>
  <si>
    <t>延戸数3戸</t>
    <rPh sb="0" eb="1">
      <t>ノベ</t>
    </rPh>
    <rPh sb="1" eb="3">
      <t>コスウ</t>
    </rPh>
    <rPh sb="4" eb="5">
      <t>ト</t>
    </rPh>
    <phoneticPr fontId="15"/>
  </si>
  <si>
    <t>（278）275</t>
    <phoneticPr fontId="3"/>
  </si>
  <si>
    <t>延戸数９戸</t>
    <rPh sb="0" eb="1">
      <t>ノベ</t>
    </rPh>
    <rPh sb="1" eb="3">
      <t>コスウ</t>
    </rPh>
    <rPh sb="4" eb="5">
      <t>ト</t>
    </rPh>
    <phoneticPr fontId="15"/>
  </si>
  <si>
    <t>（2170.0）ａ</t>
    <phoneticPr fontId="15"/>
  </si>
  <si>
    <t>(83)80</t>
    <phoneticPr fontId="3"/>
  </si>
  <si>
    <t xml:space="preserve"> ○○市山形町○○－○</t>
    <rPh sb="3" eb="4">
      <t>シ</t>
    </rPh>
    <phoneticPr fontId="15"/>
  </si>
  <si>
    <t xml:space="preserve"> ○○市山形町○－○</t>
    <rPh sb="3" eb="4">
      <t>シ</t>
    </rPh>
    <phoneticPr fontId="15"/>
  </si>
  <si>
    <t xml:space="preserve"> ○○市山形町○○○</t>
    <rPh sb="3" eb="4">
      <t>シ</t>
    </rPh>
    <phoneticPr fontId="15"/>
  </si>
  <si>
    <t>（1100.0）ａ</t>
    <phoneticPr fontId="15"/>
  </si>
  <si>
    <t>（43）40</t>
    <phoneticPr fontId="3"/>
  </si>
  <si>
    <t>-78-</t>
    <phoneticPr fontId="3"/>
  </si>
  <si>
    <t>　タフブロック</t>
    <phoneticPr fontId="8"/>
  </si>
  <si>
    <t>　　(ﾀﾗﾛﾏｲｾｽ  ﾌﾗﾊﾞｽ)</t>
    <phoneticPr fontId="8"/>
  </si>
  <si>
    <t>～R5.11.30</t>
  </si>
  <si>
    <t>R5.10.5</t>
  </si>
  <si>
    <t>令和５年 ８ 月２０日</t>
    <rPh sb="0" eb="2">
      <t>レイワ</t>
    </rPh>
    <rPh sb="3" eb="4">
      <t>ネン</t>
    </rPh>
    <rPh sb="4" eb="5">
      <t>ヘイネン</t>
    </rPh>
    <rPh sb="7" eb="8">
      <t>ツキ</t>
    </rPh>
    <rPh sb="10" eb="11">
      <t>ニチ</t>
    </rPh>
    <phoneticPr fontId="8"/>
  </si>
  <si>
    <t>　山形認証(生産精米)　R5-A001</t>
    <rPh sb="1" eb="3">
      <t>ヤマガタ</t>
    </rPh>
    <rPh sb="3" eb="5">
      <t>ニンショウ</t>
    </rPh>
    <rPh sb="6" eb="8">
      <t>セイサン</t>
    </rPh>
    <rPh sb="8" eb="10">
      <t>セイマイ</t>
    </rPh>
    <phoneticPr fontId="8"/>
  </si>
  <si>
    <r>
      <t>　</t>
    </r>
    <r>
      <rPr>
        <u/>
        <sz val="11"/>
        <rFont val="ＭＳ 明朝"/>
        <family val="1"/>
        <charset val="128"/>
      </rPr>
      <t>令和５年</t>
    </r>
    <r>
      <rPr>
        <b/>
        <u/>
        <sz val="11"/>
        <rFont val="ＭＳ 明朝"/>
        <family val="1"/>
        <charset val="128"/>
      </rPr>
      <t>７</t>
    </r>
    <r>
      <rPr>
        <u/>
        <sz val="11"/>
        <rFont val="ＭＳ 明朝"/>
        <family val="1"/>
        <charset val="128"/>
      </rPr>
      <t>月</t>
    </r>
    <r>
      <rPr>
        <b/>
        <u/>
        <sz val="11"/>
        <rFont val="ＭＳ 明朝"/>
        <family val="1"/>
        <charset val="128"/>
      </rPr>
      <t>７</t>
    </r>
    <r>
      <rPr>
        <u/>
        <sz val="11"/>
        <rFont val="ＭＳ 明朝"/>
        <family val="1"/>
        <charset val="128"/>
      </rPr>
      <t>日付けで認証登録された内容</t>
    </r>
    <r>
      <rPr>
        <sz val="11"/>
        <rFont val="ＭＳ 明朝"/>
        <family val="1"/>
        <charset val="128"/>
      </rPr>
      <t>について、下記のとおり変更が生じました</t>
    </r>
    <rPh sb="1" eb="3">
      <t>レイワ</t>
    </rPh>
    <rPh sb="4" eb="5">
      <t>ネン</t>
    </rPh>
    <rPh sb="5" eb="6">
      <t>ヘイネン</t>
    </rPh>
    <rPh sb="6" eb="7">
      <t>ツキ</t>
    </rPh>
    <rPh sb="8" eb="9">
      <t>ニチ</t>
    </rPh>
    <rPh sb="9" eb="10">
      <t>ツ</t>
    </rPh>
    <rPh sb="12" eb="14">
      <t>ニンショウ</t>
    </rPh>
    <rPh sb="14" eb="16">
      <t>トウロク</t>
    </rPh>
    <rPh sb="19" eb="21">
      <t>ナイヨウ</t>
    </rPh>
    <rPh sb="26" eb="28">
      <t>カキ</t>
    </rPh>
    <rPh sb="32" eb="34">
      <t>ヘンコウ</t>
    </rPh>
    <rPh sb="35" eb="36">
      <t>ショウ</t>
    </rPh>
    <phoneticPr fontId="8"/>
  </si>
  <si>
    <r>
      <t>令和５年 特別栽培農産物認証申請　生産者等集計一覧表　</t>
    </r>
    <r>
      <rPr>
        <b/>
        <u/>
        <sz val="12"/>
        <rFont val="ＭＳ 明朝"/>
        <family val="1"/>
        <charset val="128"/>
      </rPr>
      <t>(変更)</t>
    </r>
    <rPh sb="0" eb="2">
      <t>レイワ</t>
    </rPh>
    <rPh sb="3" eb="4">
      <t>ネン</t>
    </rPh>
    <rPh sb="4" eb="5">
      <t>ヘイネン</t>
    </rPh>
    <rPh sb="5" eb="12">
      <t>トクベツ</t>
    </rPh>
    <rPh sb="12" eb="14">
      <t>ニンショウ</t>
    </rPh>
    <rPh sb="14" eb="16">
      <t>シンセイ</t>
    </rPh>
    <rPh sb="17" eb="20">
      <t>セイサンシャ</t>
    </rPh>
    <rPh sb="20" eb="21">
      <t>トウ</t>
    </rPh>
    <rPh sb="21" eb="23">
      <t>シュウケイ</t>
    </rPh>
    <rPh sb="23" eb="25">
      <t>イチラン</t>
    </rPh>
    <rPh sb="25" eb="26">
      <t>ヒョウ</t>
    </rPh>
    <rPh sb="28" eb="30">
      <t>ヘンコウ</t>
    </rPh>
    <phoneticPr fontId="8"/>
  </si>
  <si>
    <t>　　令和　５ 年 生 産 計 画 （変更）</t>
    <rPh sb="2" eb="4">
      <t>レイワ</t>
    </rPh>
    <rPh sb="13" eb="14">
      <t>ケイ</t>
    </rPh>
    <rPh sb="15" eb="16">
      <t>カク</t>
    </rPh>
    <rPh sb="18" eb="20">
      <t>ヘンコウ</t>
    </rPh>
    <phoneticPr fontId="8"/>
  </si>
  <si>
    <t>R5</t>
    <phoneticPr fontId="8"/>
  </si>
  <si>
    <t>令和５年 出 荷 販 売 計 画（変更）</t>
    <rPh sb="0" eb="2">
      <t>レイワ</t>
    </rPh>
    <rPh sb="3" eb="4">
      <t>ネン</t>
    </rPh>
    <rPh sb="5" eb="6">
      <t>シュツ</t>
    </rPh>
    <rPh sb="7" eb="8">
      <t>カ</t>
    </rPh>
    <rPh sb="9" eb="10">
      <t>ハン</t>
    </rPh>
    <rPh sb="11" eb="12">
      <t>バイ</t>
    </rPh>
    <rPh sb="13" eb="14">
      <t>ケイ</t>
    </rPh>
    <rPh sb="15" eb="16">
      <t>カク</t>
    </rPh>
    <rPh sb="17" eb="19">
      <t>ヘンコウ</t>
    </rPh>
    <phoneticPr fontId="8"/>
  </si>
  <si>
    <t>栽培責任者</t>
    <phoneticPr fontId="8"/>
  </si>
  <si>
    <t>確認責任者</t>
    <phoneticPr fontId="8"/>
  </si>
  <si>
    <t>○○市○○町○番△号</t>
    <rPh sb="2" eb="3">
      <t>シ</t>
    </rPh>
    <rPh sb="5" eb="6">
      <t>マチ</t>
    </rPh>
    <rPh sb="7" eb="8">
      <t>バン</t>
    </rPh>
    <rPh sb="9" eb="10">
      <t>ゴウ</t>
    </rPh>
    <phoneticPr fontId="8"/>
  </si>
  <si>
    <t>令和　　年　　月　 日確認責任者　　　　　　　　　</t>
    <rPh sb="0" eb="2">
      <t>レイワ</t>
    </rPh>
    <rPh sb="4" eb="5">
      <t>ネン</t>
    </rPh>
    <rPh sb="7" eb="8">
      <t>ツキ</t>
    </rPh>
    <rPh sb="10" eb="11">
      <t>ニチ</t>
    </rPh>
    <rPh sb="11" eb="16">
      <t>カ</t>
    </rPh>
    <phoneticPr fontId="8"/>
  </si>
  <si>
    <t>○○南部農業協同組合営農部生産指導課(◇◇◇◇)</t>
    <phoneticPr fontId="8"/>
  </si>
  <si>
    <t>○○南部農業協同組合営農部生産管理課(××××)</t>
    <phoneticPr fontId="8"/>
  </si>
  <si>
    <t>023-456-9999</t>
    <phoneticPr fontId="8"/>
  </si>
  <si>
    <t>023-456-9998</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</si>
</sst>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_ "/>
    <numFmt numFmtId="177" formatCode="#"/>
    <numFmt numFmtId="178" formatCode="#,###"/>
    <numFmt numFmtId="179" formatCode="#,##0.0;[Red]\-#,##0.0"/>
    <numFmt numFmtId="180" formatCode="0_ "/>
    <numFmt numFmtId="181" formatCode="0.0_ "/>
    <numFmt numFmtId="182" formatCode="0.00_ "/>
    <numFmt numFmtId="183" formatCode="#,##0.00_);[Red]\(#,##0.00\)"/>
    <numFmt numFmtId="184" formatCode="m/d;@"/>
    <numFmt numFmtId="185" formatCode="0.0_);[Red]\(0.0\)"/>
    <numFmt numFmtId="186" formatCode="#,##0_);[Red]\(#,##0\)"/>
    <numFmt numFmtId="187" formatCode=";;;"/>
    <numFmt numFmtId="188" formatCode="#,##0.0_ "/>
  </numFmts>
  <fonts count="69">
    <font>
      <sz val="11"/>
      <color theme="1"/>
      <name val="ＭＳ Ｐゴシック"/>
      <family val="2"/>
      <charset val="128"/>
      <scheme val="minor"/>
    </font>
    <font>
      <sz val="9"/>
      <color theme="1"/>
      <name val="ＭＳ 明朝"/>
      <family val="1"/>
      <charset val="128"/>
    </font>
    <font>
      <sz val="8"/>
      <color theme="1"/>
      <name val="ＭＳ 明朝"/>
      <family val="1"/>
      <charset val="128"/>
    </font>
    <font>
      <sz val="6"/>
      <name val="ＭＳ Ｐゴシック"/>
      <family val="2"/>
      <charset val="128"/>
      <scheme val="minor"/>
    </font>
    <font>
      <sz val="11"/>
      <color theme="1"/>
      <name val="ＭＳ 明朝"/>
      <family val="1"/>
      <charset val="128"/>
    </font>
    <font>
      <b/>
      <sz val="14"/>
      <color theme="1"/>
      <name val="ＭＳ 明朝"/>
      <family val="1"/>
      <charset val="128"/>
    </font>
    <font>
      <sz val="10"/>
      <color theme="1"/>
      <name val="ＭＳ 明朝"/>
      <family val="1"/>
      <charset val="128"/>
    </font>
    <font>
      <b/>
      <sz val="11"/>
      <color theme="1"/>
      <name val="ＭＳ 明朝"/>
      <family val="1"/>
      <charset val="128"/>
    </font>
    <font>
      <sz val="6"/>
      <name val="ＭＳ Ｐゴシック"/>
      <family val="3"/>
      <charset val="128"/>
    </font>
    <font>
      <sz val="11"/>
      <name val="ＭＳ 明朝"/>
      <family val="1"/>
      <charset val="128"/>
    </font>
    <font>
      <b/>
      <sz val="10"/>
      <color theme="1"/>
      <name val="ＭＳ 明朝"/>
      <family val="1"/>
      <charset val="128"/>
    </font>
    <font>
      <b/>
      <sz val="8"/>
      <color indexed="8"/>
      <name val="ＭＳ 明朝"/>
      <family val="1"/>
      <charset val="128"/>
    </font>
    <font>
      <sz val="8"/>
      <color indexed="8"/>
      <name val="ＭＳ 明朝"/>
      <family val="1"/>
      <charset val="128"/>
    </font>
    <font>
      <sz val="11"/>
      <name val="明朝"/>
      <family val="3"/>
      <charset val="128"/>
    </font>
    <font>
      <sz val="9"/>
      <name val="ＭＳ ゴシック"/>
      <family val="3"/>
      <charset val="128"/>
    </font>
    <font>
      <sz val="6"/>
      <name val="ＭＳ Ｐ明朝"/>
      <family val="1"/>
      <charset val="128"/>
    </font>
    <font>
      <sz val="10"/>
      <name val="明朝"/>
      <family val="3"/>
      <charset val="128"/>
    </font>
    <font>
      <sz val="8"/>
      <name val="ＭＳ 明朝"/>
      <family val="1"/>
      <charset val="128"/>
    </font>
    <font>
      <sz val="10"/>
      <name val="ＭＳ 明朝"/>
      <family val="1"/>
      <charset val="128"/>
    </font>
    <font>
      <b/>
      <sz val="10"/>
      <name val="ＭＳ 明朝"/>
      <family val="1"/>
      <charset val="128"/>
    </font>
    <font>
      <sz val="14"/>
      <name val="ＭＳ 明朝"/>
      <family val="1"/>
      <charset val="128"/>
    </font>
    <font>
      <sz val="11"/>
      <color theme="1"/>
      <name val="ＭＳ Ｐゴシック"/>
      <family val="3"/>
      <charset val="128"/>
      <scheme val="minor"/>
    </font>
    <font>
      <sz val="6"/>
      <color indexed="8"/>
      <name val="ＭＳ 明朝"/>
      <family val="1"/>
      <charset val="128"/>
    </font>
    <font>
      <sz val="12"/>
      <name val="明朝"/>
      <family val="3"/>
      <charset val="128"/>
    </font>
    <font>
      <u/>
      <sz val="9"/>
      <name val="明朝"/>
      <family val="3"/>
      <charset val="128"/>
    </font>
    <font>
      <sz val="9"/>
      <name val="明朝"/>
      <family val="3"/>
      <charset val="128"/>
    </font>
    <font>
      <b/>
      <sz val="8"/>
      <name val="ＭＳ 明朝"/>
      <family val="1"/>
      <charset val="128"/>
    </font>
    <font>
      <sz val="9"/>
      <name val="ＭＳ 明朝"/>
      <family val="1"/>
      <charset val="128"/>
    </font>
    <font>
      <b/>
      <sz val="9"/>
      <name val="ＭＳ 明朝"/>
      <family val="1"/>
      <charset val="128"/>
    </font>
    <font>
      <sz val="10"/>
      <color indexed="8"/>
      <name val="ＭＳ 明朝"/>
      <family val="1"/>
      <charset val="128"/>
    </font>
    <font>
      <sz val="10"/>
      <name val="ＭＳ ゴシック"/>
      <family val="3"/>
      <charset val="128"/>
    </font>
    <font>
      <sz val="9"/>
      <color indexed="8"/>
      <name val="ＭＳ 明朝"/>
      <family val="1"/>
      <charset val="128"/>
    </font>
    <font>
      <sz val="11"/>
      <color indexed="8"/>
      <name val="ＭＳ 明朝"/>
      <family val="1"/>
      <charset val="128"/>
    </font>
    <font>
      <sz val="11"/>
      <color indexed="8"/>
      <name val="ＭＳ Ｐゴシック"/>
      <family val="3"/>
      <charset val="128"/>
    </font>
    <font>
      <b/>
      <sz val="10"/>
      <color indexed="8"/>
      <name val="ＭＳ 明朝"/>
      <family val="1"/>
      <charset val="128"/>
    </font>
    <font>
      <strike/>
      <sz val="10"/>
      <color indexed="8"/>
      <name val="ＭＳ 明朝"/>
      <family val="1"/>
      <charset val="128"/>
    </font>
    <font>
      <sz val="8"/>
      <color indexed="8"/>
      <name val="ＭＳ ゴシック"/>
      <family val="3"/>
      <charset val="128"/>
    </font>
    <font>
      <sz val="10"/>
      <color indexed="8"/>
      <name val="ＭＳ ゴシック"/>
      <family val="3"/>
      <charset val="128"/>
    </font>
    <font>
      <b/>
      <sz val="12"/>
      <color indexed="8"/>
      <name val="ＭＳ 明朝"/>
      <family val="1"/>
      <charset val="128"/>
    </font>
    <font>
      <b/>
      <strike/>
      <sz val="10"/>
      <name val="ＭＳ 明朝"/>
      <family val="1"/>
      <charset val="128"/>
    </font>
    <font>
      <b/>
      <sz val="10"/>
      <name val="ＭＳ ゴシック"/>
      <family val="3"/>
      <charset val="128"/>
    </font>
    <font>
      <sz val="7"/>
      <color indexed="8"/>
      <name val="ＭＳ 明朝"/>
      <family val="1"/>
      <charset val="128"/>
    </font>
    <font>
      <sz val="10.5"/>
      <color indexed="8"/>
      <name val="ＭＳ 明朝"/>
      <family val="1"/>
      <charset val="128"/>
    </font>
    <font>
      <sz val="8"/>
      <color indexed="8"/>
      <name val="ＭＳ Ｐゴシック"/>
      <family val="3"/>
      <charset val="128"/>
    </font>
    <font>
      <strike/>
      <sz val="8"/>
      <color indexed="8"/>
      <name val="ＭＳ 明朝"/>
      <family val="1"/>
      <charset val="128"/>
    </font>
    <font>
      <sz val="14"/>
      <color indexed="8"/>
      <name val="ＭＳ 明朝"/>
      <family val="1"/>
      <charset val="128"/>
    </font>
    <font>
      <b/>
      <sz val="9"/>
      <color indexed="8"/>
      <name val="ＭＳ 明朝"/>
      <family val="1"/>
      <charset val="128"/>
    </font>
    <font>
      <b/>
      <u/>
      <sz val="11"/>
      <name val="ＭＳ 明朝"/>
      <family val="1"/>
      <charset val="128"/>
    </font>
    <font>
      <sz val="6"/>
      <name val="ＭＳ Ｐゴシック"/>
      <family val="3"/>
      <charset val="128"/>
      <scheme val="minor"/>
    </font>
    <font>
      <sz val="7"/>
      <name val="ＭＳ 明朝"/>
      <family val="1"/>
      <charset val="128"/>
    </font>
    <font>
      <sz val="6"/>
      <name val="ＭＳ 明朝"/>
      <family val="1"/>
      <charset val="128"/>
    </font>
    <font>
      <b/>
      <u/>
      <sz val="8"/>
      <name val="ＭＳ 明朝"/>
      <family val="1"/>
      <charset val="128"/>
    </font>
    <font>
      <sz val="11"/>
      <name val="ＭＳ Ｐゴシック"/>
      <family val="3"/>
      <charset val="128"/>
      <scheme val="minor"/>
    </font>
    <font>
      <sz val="11"/>
      <name val="ＭＳ ゴシック"/>
      <family val="3"/>
      <charset val="128"/>
    </font>
    <font>
      <sz val="8"/>
      <name val="ＭＳ ゴシック"/>
      <family val="3"/>
      <charset val="128"/>
    </font>
    <font>
      <sz val="9"/>
      <name val="ＭＳ Ｐゴシック"/>
      <family val="3"/>
      <charset val="128"/>
      <scheme val="minor"/>
    </font>
    <font>
      <b/>
      <sz val="12"/>
      <name val="ＭＳ 明朝"/>
      <family val="1"/>
      <charset val="128"/>
    </font>
    <font>
      <b/>
      <sz val="14"/>
      <name val="ＭＳ 明朝"/>
      <family val="1"/>
      <charset val="128"/>
    </font>
    <font>
      <b/>
      <sz val="16"/>
      <name val="ＭＳ 明朝"/>
      <family val="1"/>
      <charset val="128"/>
    </font>
    <font>
      <sz val="10"/>
      <color indexed="8"/>
      <name val="ＭＳ Ｐゴシック"/>
      <family val="3"/>
      <charset val="128"/>
    </font>
    <font>
      <sz val="10"/>
      <name val="ＭＳ Ｐゴシック"/>
      <family val="3"/>
      <charset val="128"/>
    </font>
    <font>
      <sz val="10"/>
      <color theme="1"/>
      <name val="ＭＳ Ｐゴシック"/>
      <family val="3"/>
      <charset val="128"/>
    </font>
    <font>
      <sz val="11"/>
      <color indexed="8"/>
      <name val="ＭＳ ゴシック"/>
      <family val="3"/>
      <charset val="128"/>
    </font>
    <font>
      <sz val="8"/>
      <color rgb="FFFF0000"/>
      <name val="ＭＳ 明朝"/>
      <family val="1"/>
      <charset val="128"/>
    </font>
    <font>
      <strike/>
      <sz val="8"/>
      <color rgb="FFFF0000"/>
      <name val="ＭＳ 明朝"/>
      <family val="1"/>
      <charset val="128"/>
    </font>
    <font>
      <b/>
      <sz val="14"/>
      <name val="ＭＳ ゴシック"/>
      <family val="3"/>
      <charset val="128"/>
    </font>
    <font>
      <sz val="10"/>
      <name val="游ゴシック"/>
      <family val="3"/>
      <charset val="128"/>
    </font>
    <font>
      <u/>
      <sz val="11"/>
      <name val="ＭＳ 明朝"/>
      <family val="1"/>
      <charset val="128"/>
    </font>
    <font>
      <b/>
      <u/>
      <sz val="12"/>
      <name val="ＭＳ 明朝"/>
      <family val="1"/>
      <charset val="128"/>
    </font>
  </fonts>
  <fills count="3">
    <fill>
      <patternFill patternType="none"/>
    </fill>
    <fill>
      <patternFill patternType="gray125"/>
    </fill>
    <fill>
      <patternFill patternType="solid">
        <fgColor indexed="27"/>
        <bgColor indexed="64"/>
      </patternFill>
    </fill>
  </fills>
  <borders count="68">
    <border>
      <left/>
      <right/>
      <top/>
      <bottom/>
      <diagonal/>
    </border>
    <border>
      <left style="hair">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diagonal/>
    </border>
    <border>
      <left style="thin">
        <color indexed="64"/>
      </left>
      <right style="hair">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style="hair">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double">
        <color auto="1"/>
      </left>
      <right style="double">
        <color auto="1"/>
      </right>
      <top style="double">
        <color auto="1"/>
      </top>
      <bottom/>
      <diagonal/>
    </border>
    <border>
      <left style="double">
        <color auto="1"/>
      </left>
      <right style="double">
        <color auto="1"/>
      </right>
      <top/>
      <bottom style="double">
        <color auto="1"/>
      </bottom>
      <diagonal/>
    </border>
    <border>
      <left style="thin">
        <color auto="1"/>
      </left>
      <right style="thin">
        <color auto="1"/>
      </right>
      <top style="double">
        <color auto="1"/>
      </top>
      <bottom/>
      <diagonal/>
    </border>
    <border>
      <left/>
      <right style="hair">
        <color indexed="64"/>
      </right>
      <top style="thin">
        <color indexed="64"/>
      </top>
      <bottom/>
      <diagonal/>
    </border>
    <border>
      <left style="double">
        <color auto="1"/>
      </left>
      <right/>
      <top style="thin">
        <color auto="1"/>
      </top>
      <bottom/>
      <diagonal/>
    </border>
    <border>
      <left style="double">
        <color auto="1"/>
      </left>
      <right/>
      <top/>
      <bottom style="thin">
        <color auto="1"/>
      </bottom>
      <diagonal/>
    </border>
    <border>
      <left style="double">
        <color auto="1"/>
      </left>
      <right/>
      <top style="hair">
        <color auto="1"/>
      </top>
      <bottom style="hair">
        <color auto="1"/>
      </bottom>
      <diagonal/>
    </border>
    <border>
      <left style="double">
        <color auto="1"/>
      </left>
      <right/>
      <top style="thin">
        <color auto="1"/>
      </top>
      <bottom style="hair">
        <color auto="1"/>
      </bottom>
      <diagonal/>
    </border>
    <border>
      <left style="double">
        <color auto="1"/>
      </left>
      <right/>
      <top/>
      <bottom style="hair">
        <color auto="1"/>
      </bottom>
      <diagonal/>
    </border>
    <border>
      <left style="double">
        <color auto="1"/>
      </left>
      <right/>
      <top style="hair">
        <color auto="1"/>
      </top>
      <bottom/>
      <diagonal/>
    </border>
    <border>
      <left style="thin">
        <color auto="1"/>
      </left>
      <right style="thin">
        <color auto="1"/>
      </right>
      <top style="double">
        <color auto="1"/>
      </top>
      <bottom style="hair">
        <color auto="1"/>
      </bottom>
      <diagonal/>
    </border>
    <border>
      <left style="thin">
        <color indexed="64"/>
      </left>
      <right/>
      <top style="double">
        <color auto="1"/>
      </top>
      <bottom style="hair">
        <color indexed="64"/>
      </bottom>
      <diagonal/>
    </border>
    <border>
      <left/>
      <right/>
      <top style="double">
        <color auto="1"/>
      </top>
      <bottom style="hair">
        <color auto="1"/>
      </bottom>
      <diagonal/>
    </border>
    <border diagonalDown="1">
      <left style="double">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double">
        <color auto="1"/>
      </left>
      <right/>
      <top/>
      <bottom/>
      <diagonal style="thin">
        <color auto="1"/>
      </diagonal>
    </border>
    <border diagonalDown="1">
      <left/>
      <right style="thin">
        <color auto="1"/>
      </right>
      <top/>
      <bottom/>
      <diagonal style="thin">
        <color auto="1"/>
      </diagonal>
    </border>
    <border diagonalDown="1">
      <left style="double">
        <color auto="1"/>
      </left>
      <right/>
      <top/>
      <bottom style="double">
        <color auto="1"/>
      </bottom>
      <diagonal style="thin">
        <color auto="1"/>
      </diagonal>
    </border>
    <border diagonalDown="1">
      <left/>
      <right style="thin">
        <color auto="1"/>
      </right>
      <top/>
      <bottom style="double">
        <color auto="1"/>
      </bottom>
      <diagonal style="thin">
        <color auto="1"/>
      </diagonal>
    </border>
    <border>
      <left style="double">
        <color auto="1"/>
      </left>
      <right/>
      <top/>
      <bottom/>
      <diagonal/>
    </border>
    <border>
      <left style="thin">
        <color indexed="64"/>
      </left>
      <right style="hair">
        <color indexed="64"/>
      </right>
      <top style="hair">
        <color indexed="64"/>
      </top>
      <bottom/>
      <diagonal/>
    </border>
    <border>
      <left style="double">
        <color auto="1"/>
      </left>
      <right style="double">
        <color auto="1"/>
      </right>
      <top/>
      <bottom/>
      <diagonal/>
    </border>
    <border>
      <left style="hair">
        <color indexed="64"/>
      </left>
      <right style="double">
        <color auto="1"/>
      </right>
      <top/>
      <bottom/>
      <diagonal/>
    </border>
    <border>
      <left style="hair">
        <color indexed="64"/>
      </left>
      <right style="double">
        <color auto="1"/>
      </right>
      <top style="thin">
        <color indexed="64"/>
      </top>
      <bottom/>
      <diagonal/>
    </border>
  </borders>
  <cellStyleXfs count="9">
    <xf numFmtId="0" fontId="0" fillId="0" borderId="0">
      <alignment vertical="center"/>
    </xf>
    <xf numFmtId="0" fontId="13" fillId="0" borderId="0"/>
    <xf numFmtId="0" fontId="20" fillId="0" borderId="0"/>
    <xf numFmtId="0" fontId="21" fillId="0" borderId="0">
      <alignment vertical="center"/>
    </xf>
    <xf numFmtId="38" fontId="21" fillId="0" borderId="0" applyFont="0" applyFill="0" applyBorder="0" applyAlignment="0" applyProtection="0">
      <alignment vertical="center"/>
    </xf>
    <xf numFmtId="38" fontId="33" fillId="0" borderId="0" applyFont="0" applyFill="0" applyBorder="0" applyAlignment="0" applyProtection="0">
      <alignment vertical="center"/>
    </xf>
    <xf numFmtId="38" fontId="13"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alignment vertical="center"/>
    </xf>
  </cellStyleXfs>
  <cellXfs count="577">
    <xf numFmtId="0" fontId="0" fillId="0" borderId="0" xfId="0">
      <alignment vertical="center"/>
    </xf>
    <xf numFmtId="0" fontId="2" fillId="0" borderId="0" xfId="0" applyFont="1">
      <alignment vertical="center"/>
    </xf>
    <xf numFmtId="0" fontId="16" fillId="0" borderId="0" xfId="1" applyFont="1" applyAlignment="1">
      <alignment vertical="center"/>
    </xf>
    <xf numFmtId="0" fontId="18" fillId="0" borderId="20" xfId="1" applyFont="1" applyBorder="1" applyAlignment="1">
      <alignment vertical="center"/>
    </xf>
    <xf numFmtId="0" fontId="18" fillId="0" borderId="21" xfId="1" applyFont="1" applyBorder="1" applyAlignment="1">
      <alignment vertical="center"/>
    </xf>
    <xf numFmtId="0" fontId="19" fillId="0" borderId="21" xfId="1" applyFont="1" applyBorder="1" applyAlignment="1">
      <alignment vertical="center"/>
    </xf>
    <xf numFmtId="0" fontId="4" fillId="0" borderId="0" xfId="3" applyFont="1">
      <alignment vertical="center"/>
    </xf>
    <xf numFmtId="0" fontId="2" fillId="0" borderId="0" xfId="3" applyFont="1" applyAlignment="1">
      <alignment vertical="center" wrapText="1"/>
    </xf>
    <xf numFmtId="0" fontId="23" fillId="0" borderId="0" xfId="1" applyFont="1" applyAlignment="1">
      <alignment horizontal="center" vertical="center"/>
    </xf>
    <xf numFmtId="0" fontId="23" fillId="0" borderId="0" xfId="1" applyFont="1" applyAlignment="1">
      <alignment vertical="center"/>
    </xf>
    <xf numFmtId="0" fontId="24" fillId="0" borderId="0" xfId="1" applyFont="1" applyAlignment="1">
      <alignment vertical="center"/>
    </xf>
    <xf numFmtId="0" fontId="17" fillId="0" borderId="16" xfId="1" applyFont="1" applyBorder="1" applyAlignment="1">
      <alignment horizontal="center" vertical="center"/>
    </xf>
    <xf numFmtId="0" fontId="17" fillId="0" borderId="26" xfId="1" applyFont="1" applyBorder="1" applyAlignment="1">
      <alignment horizontal="center" vertical="center"/>
    </xf>
    <xf numFmtId="0" fontId="17" fillId="0" borderId="28" xfId="1" applyFont="1" applyBorder="1" applyAlignment="1">
      <alignment horizontal="center" vertical="center"/>
    </xf>
    <xf numFmtId="0" fontId="17" fillId="0" borderId="9" xfId="1" applyFont="1" applyBorder="1" applyAlignment="1">
      <alignment horizontal="center" vertical="center"/>
    </xf>
    <xf numFmtId="0" fontId="17" fillId="0" borderId="12" xfId="1" applyFont="1" applyBorder="1" applyAlignment="1">
      <alignment horizontal="center" vertical="center"/>
    </xf>
    <xf numFmtId="0" fontId="17" fillId="0" borderId="27" xfId="1" applyFont="1" applyBorder="1" applyAlignment="1">
      <alignment horizontal="center" vertical="center"/>
    </xf>
    <xf numFmtId="0" fontId="18" fillId="0" borderId="18" xfId="1" applyFont="1" applyBorder="1" applyAlignment="1">
      <alignment horizontal="center" vertical="center"/>
    </xf>
    <xf numFmtId="0" fontId="18" fillId="0" borderId="21" xfId="1" applyFont="1" applyBorder="1" applyAlignment="1">
      <alignment horizontal="center" vertical="center"/>
    </xf>
    <xf numFmtId="0" fontId="18" fillId="0" borderId="20" xfId="1" applyFont="1" applyBorder="1" applyAlignment="1">
      <alignment horizontal="center" vertical="center"/>
    </xf>
    <xf numFmtId="0" fontId="19" fillId="0" borderId="20" xfId="1" applyFont="1" applyBorder="1" applyAlignment="1">
      <alignment horizontal="left" vertical="center"/>
    </xf>
    <xf numFmtId="0" fontId="6" fillId="0" borderId="0" xfId="3" applyFont="1">
      <alignment vertical="center"/>
    </xf>
    <xf numFmtId="0" fontId="19" fillId="0" borderId="18" xfId="1" applyFont="1" applyBorder="1" applyAlignment="1">
      <alignment vertical="center"/>
    </xf>
    <xf numFmtId="0" fontId="19" fillId="0" borderId="20" xfId="1" applyFont="1" applyBorder="1" applyAlignment="1">
      <alignment vertical="center"/>
    </xf>
    <xf numFmtId="0" fontId="19" fillId="0" borderId="0" xfId="1" applyFont="1" applyAlignment="1">
      <alignment horizontal="center" vertical="center"/>
    </xf>
    <xf numFmtId="0" fontId="18" fillId="0" borderId="26" xfId="1" applyFont="1" applyBorder="1" applyAlignment="1">
      <alignment vertical="center"/>
    </xf>
    <xf numFmtId="0" fontId="18" fillId="0" borderId="9" xfId="1" applyFont="1" applyBorder="1" applyAlignment="1">
      <alignment vertical="center"/>
    </xf>
    <xf numFmtId="0" fontId="18" fillId="0" borderId="27" xfId="1" applyFont="1" applyBorder="1" applyAlignment="1">
      <alignment vertical="center"/>
    </xf>
    <xf numFmtId="0" fontId="4" fillId="0" borderId="0" xfId="3" applyFont="1" applyAlignment="1">
      <alignment vertical="center" wrapText="1"/>
    </xf>
    <xf numFmtId="0" fontId="4" fillId="0" borderId="0" xfId="3" applyFont="1" applyAlignment="1">
      <alignment horizontal="center" vertical="center" wrapText="1"/>
    </xf>
    <xf numFmtId="0" fontId="4" fillId="0" borderId="0" xfId="3" applyFont="1" applyAlignment="1">
      <alignment horizontal="justify" vertical="top" wrapText="1"/>
    </xf>
    <xf numFmtId="0" fontId="4" fillId="0" borderId="0" xfId="3" applyFont="1" applyAlignment="1">
      <alignment vertical="top"/>
    </xf>
    <xf numFmtId="0" fontId="4" fillId="0" borderId="0" xfId="3" applyFont="1" applyAlignment="1">
      <alignment vertical="top" wrapText="1"/>
    </xf>
    <xf numFmtId="0" fontId="4" fillId="0" borderId="0" xfId="3" applyFont="1" applyAlignment="1">
      <alignment horizontal="center" vertical="top" wrapText="1"/>
    </xf>
    <xf numFmtId="0" fontId="7" fillId="0" borderId="0" xfId="3" applyFont="1">
      <alignment vertical="center"/>
    </xf>
    <xf numFmtId="0" fontId="1" fillId="0" borderId="0" xfId="3" applyFont="1">
      <alignment vertical="center"/>
    </xf>
    <xf numFmtId="0" fontId="32" fillId="0" borderId="0" xfId="3" applyFont="1">
      <alignment vertical="center"/>
    </xf>
    <xf numFmtId="0" fontId="12" fillId="0" borderId="0" xfId="3" applyFont="1" applyAlignment="1">
      <alignment horizontal="center" vertical="center"/>
    </xf>
    <xf numFmtId="0" fontId="12" fillId="0" borderId="0" xfId="3" applyFont="1">
      <alignment vertical="center"/>
    </xf>
    <xf numFmtId="177" fontId="32" fillId="0" borderId="0" xfId="5" applyNumberFormat="1" applyFont="1" applyFill="1" applyBorder="1">
      <alignment vertical="center"/>
    </xf>
    <xf numFmtId="38" fontId="34" fillId="0" borderId="17" xfId="5" applyFont="1" applyFill="1" applyBorder="1">
      <alignment vertical="center"/>
    </xf>
    <xf numFmtId="38" fontId="35" fillId="0" borderId="17" xfId="5" quotePrefix="1" applyFont="1" applyFill="1" applyBorder="1" applyAlignment="1">
      <alignment horizontal="right" vertical="center"/>
    </xf>
    <xf numFmtId="38" fontId="29" fillId="0" borderId="17" xfId="5" applyFont="1" applyFill="1" applyBorder="1">
      <alignment vertical="center"/>
    </xf>
    <xf numFmtId="0" fontId="29" fillId="0" borderId="18" xfId="3" applyFont="1" applyBorder="1" applyAlignment="1">
      <alignment horizontal="center" vertical="center" wrapText="1"/>
    </xf>
    <xf numFmtId="178" fontId="34" fillId="2" borderId="22" xfId="5" applyNumberFormat="1" applyFont="1" applyFill="1" applyBorder="1">
      <alignment vertical="center"/>
    </xf>
    <xf numFmtId="178" fontId="35" fillId="2" borderId="22" xfId="5" applyNumberFormat="1" applyFont="1" applyFill="1" applyBorder="1">
      <alignment vertical="center"/>
    </xf>
    <xf numFmtId="178" fontId="29" fillId="2" borderId="22" xfId="5" applyNumberFormat="1" applyFont="1" applyFill="1" applyBorder="1">
      <alignment vertical="center"/>
    </xf>
    <xf numFmtId="178" fontId="31" fillId="2" borderId="22" xfId="5" applyNumberFormat="1" applyFont="1" applyFill="1" applyBorder="1">
      <alignment vertical="center"/>
    </xf>
    <xf numFmtId="179" fontId="34" fillId="2" borderId="19" xfId="5" applyNumberFormat="1" applyFont="1" applyFill="1" applyBorder="1">
      <alignment vertical="center"/>
    </xf>
    <xf numFmtId="179" fontId="35" fillId="2" borderId="19" xfId="5" applyNumberFormat="1" applyFont="1" applyFill="1" applyBorder="1">
      <alignment vertical="center"/>
    </xf>
    <xf numFmtId="179" fontId="29" fillId="2" borderId="19" xfId="5" applyNumberFormat="1" applyFont="1" applyFill="1" applyBorder="1">
      <alignment vertical="center"/>
    </xf>
    <xf numFmtId="179" fontId="31" fillId="2" borderId="19" xfId="5" applyNumberFormat="1" applyFont="1" applyFill="1" applyBorder="1">
      <alignment vertical="center"/>
    </xf>
    <xf numFmtId="38" fontId="31" fillId="0" borderId="17" xfId="5" applyFont="1" applyFill="1" applyBorder="1">
      <alignment vertical="center"/>
    </xf>
    <xf numFmtId="38" fontId="34" fillId="0" borderId="23" xfId="5" applyFont="1" applyFill="1" applyBorder="1">
      <alignment vertical="center"/>
    </xf>
    <xf numFmtId="38" fontId="31" fillId="0" borderId="23" xfId="5" applyFont="1" applyFill="1" applyBorder="1">
      <alignment vertical="center"/>
    </xf>
    <xf numFmtId="38" fontId="34" fillId="0" borderId="22" xfId="5" applyFont="1" applyFill="1" applyBorder="1">
      <alignment vertical="center"/>
    </xf>
    <xf numFmtId="38" fontId="31" fillId="0" borderId="22" xfId="5" applyFont="1" applyFill="1" applyBorder="1">
      <alignment vertical="center"/>
    </xf>
    <xf numFmtId="179" fontId="34" fillId="0" borderId="19" xfId="5" applyNumberFormat="1" applyFont="1" applyFill="1" applyBorder="1">
      <alignment vertical="center"/>
    </xf>
    <xf numFmtId="179" fontId="31" fillId="0" borderId="19" xfId="5" applyNumberFormat="1" applyFont="1" applyFill="1" applyBorder="1">
      <alignment vertical="center"/>
    </xf>
    <xf numFmtId="38" fontId="37" fillId="0" borderId="22" xfId="5" applyFont="1" applyFill="1" applyBorder="1">
      <alignment vertical="center"/>
    </xf>
    <xf numFmtId="179" fontId="37" fillId="0" borderId="19" xfId="5" applyNumberFormat="1" applyFont="1" applyFill="1" applyBorder="1">
      <alignment vertical="center"/>
    </xf>
    <xf numFmtId="38" fontId="35" fillId="0" borderId="22" xfId="5" quotePrefix="1" applyFont="1" applyFill="1" applyBorder="1" applyAlignment="1">
      <alignment horizontal="right" vertical="center"/>
    </xf>
    <xf numFmtId="38" fontId="29" fillId="0" borderId="22" xfId="5" applyFont="1" applyFill="1" applyBorder="1">
      <alignment vertical="center"/>
    </xf>
    <xf numFmtId="179" fontId="35" fillId="0" borderId="19" xfId="5" quotePrefix="1" applyNumberFormat="1" applyFont="1" applyFill="1" applyBorder="1" applyAlignment="1">
      <alignment horizontal="right" vertical="center"/>
    </xf>
    <xf numFmtId="179" fontId="29" fillId="0" borderId="19" xfId="5" applyNumberFormat="1" applyFont="1" applyFill="1" applyBorder="1">
      <alignment vertical="center"/>
    </xf>
    <xf numFmtId="38" fontId="35" fillId="0" borderId="17" xfId="5" applyFont="1" applyFill="1" applyBorder="1">
      <alignment vertical="center"/>
    </xf>
    <xf numFmtId="38" fontId="35" fillId="0" borderId="22" xfId="5" applyFont="1" applyFill="1" applyBorder="1">
      <alignment vertical="center"/>
    </xf>
    <xf numFmtId="179" fontId="35" fillId="0" borderId="19" xfId="5" applyNumberFormat="1" applyFont="1" applyFill="1" applyBorder="1">
      <alignment vertical="center"/>
    </xf>
    <xf numFmtId="177" fontId="29" fillId="0" borderId="17" xfId="3" applyNumberFormat="1" applyFont="1" applyBorder="1" applyAlignment="1">
      <alignment horizontal="center" vertical="center" shrinkToFit="1"/>
    </xf>
    <xf numFmtId="177" fontId="35" fillId="0" borderId="17" xfId="3" applyNumberFormat="1" applyFont="1" applyBorder="1" applyAlignment="1">
      <alignment horizontal="center" vertical="center" shrinkToFit="1"/>
    </xf>
    <xf numFmtId="177" fontId="29" fillId="0" borderId="19" xfId="3" applyNumberFormat="1" applyFont="1" applyBorder="1" applyAlignment="1">
      <alignment horizontal="center" vertical="center" wrapText="1"/>
    </xf>
    <xf numFmtId="177" fontId="35" fillId="0" borderId="19" xfId="3" applyNumberFormat="1" applyFont="1" applyBorder="1" applyAlignment="1">
      <alignment horizontal="center" vertical="center" wrapText="1"/>
    </xf>
    <xf numFmtId="177" fontId="29" fillId="0" borderId="19" xfId="3" applyNumberFormat="1" applyFont="1" applyBorder="1" applyAlignment="1">
      <alignment horizontal="center" vertical="center" wrapText="1" shrinkToFit="1"/>
    </xf>
    <xf numFmtId="0" fontId="12" fillId="0" borderId="15" xfId="3" applyFont="1" applyBorder="1">
      <alignment vertical="center"/>
    </xf>
    <xf numFmtId="0" fontId="32" fillId="0" borderId="24" xfId="3" applyFont="1" applyBorder="1">
      <alignment vertical="center"/>
    </xf>
    <xf numFmtId="0" fontId="38" fillId="0" borderId="15" xfId="3" applyFont="1" applyBorder="1">
      <alignment vertical="center"/>
    </xf>
    <xf numFmtId="0" fontId="38" fillId="0" borderId="0" xfId="3" applyFont="1">
      <alignment vertical="center"/>
    </xf>
    <xf numFmtId="0" fontId="32" fillId="2" borderId="25" xfId="3" applyFont="1" applyFill="1" applyBorder="1">
      <alignment vertical="center"/>
    </xf>
    <xf numFmtId="181" fontId="18" fillId="0" borderId="0" xfId="1" applyNumberFormat="1" applyFont="1" applyAlignment="1">
      <alignment vertical="center"/>
    </xf>
    <xf numFmtId="0" fontId="39" fillId="0" borderId="0" xfId="1" applyFont="1" applyAlignment="1">
      <alignment horizontal="center" vertical="center"/>
    </xf>
    <xf numFmtId="181" fontId="39" fillId="0" borderId="21" xfId="1" applyNumberFormat="1" applyFont="1" applyBorder="1" applyAlignment="1">
      <alignment vertical="center"/>
    </xf>
    <xf numFmtId="0" fontId="36" fillId="0" borderId="0" xfId="3" applyFont="1">
      <alignment vertical="center"/>
    </xf>
    <xf numFmtId="0" fontId="41" fillId="0" borderId="0" xfId="3" applyFont="1">
      <alignment vertical="center"/>
    </xf>
    <xf numFmtId="0" fontId="42" fillId="0" borderId="0" xfId="3" applyFont="1" applyAlignment="1">
      <alignment vertical="center" wrapText="1"/>
    </xf>
    <xf numFmtId="0" fontId="31" fillId="0" borderId="16" xfId="3" applyFont="1" applyBorder="1" applyAlignment="1">
      <alignment vertical="center" wrapText="1"/>
    </xf>
    <xf numFmtId="180" fontId="31" fillId="0" borderId="15" xfId="3" applyNumberFormat="1" applyFont="1" applyBorder="1" applyAlignment="1">
      <alignment vertical="center" wrapText="1"/>
    </xf>
    <xf numFmtId="0" fontId="11" fillId="0" borderId="26" xfId="3" applyFont="1" applyBorder="1" applyAlignment="1">
      <alignment vertical="center" wrapText="1"/>
    </xf>
    <xf numFmtId="176" fontId="31" fillId="0" borderId="15" xfId="3" applyNumberFormat="1" applyFont="1" applyBorder="1" applyAlignment="1">
      <alignment vertical="center" wrapText="1"/>
    </xf>
    <xf numFmtId="0" fontId="32" fillId="0" borderId="15" xfId="3" applyFont="1" applyBorder="1" applyAlignment="1">
      <alignment vertical="center" wrapText="1"/>
    </xf>
    <xf numFmtId="0" fontId="32" fillId="0" borderId="26" xfId="3" applyFont="1" applyBorder="1" applyAlignment="1">
      <alignment vertical="center" wrapText="1"/>
    </xf>
    <xf numFmtId="0" fontId="36" fillId="0" borderId="18" xfId="3" applyFont="1" applyBorder="1">
      <alignment vertical="center"/>
    </xf>
    <xf numFmtId="0" fontId="36" fillId="0" borderId="16" xfId="3" applyFont="1" applyBorder="1">
      <alignment vertical="center"/>
    </xf>
    <xf numFmtId="0" fontId="36" fillId="0" borderId="26" xfId="3" applyFont="1" applyBorder="1">
      <alignment vertical="center"/>
    </xf>
    <xf numFmtId="0" fontId="11" fillId="0" borderId="9" xfId="3" applyFont="1" applyBorder="1" applyAlignment="1">
      <alignment vertical="center" wrapText="1"/>
    </xf>
    <xf numFmtId="0" fontId="31" fillId="0" borderId="28" xfId="3" applyFont="1" applyBorder="1" applyAlignment="1">
      <alignment vertical="center" wrapText="1"/>
    </xf>
    <xf numFmtId="183" fontId="31" fillId="0" borderId="0" xfId="3" applyNumberFormat="1" applyFont="1" applyAlignment="1">
      <alignment vertical="center" wrapText="1"/>
    </xf>
    <xf numFmtId="0" fontId="31" fillId="0" borderId="0" xfId="3" quotePrefix="1" applyFont="1" applyAlignment="1">
      <alignment horizontal="right" vertical="center" wrapText="1"/>
    </xf>
    <xf numFmtId="0" fontId="31" fillId="0" borderId="9" xfId="3" applyFont="1" applyBorder="1" applyAlignment="1">
      <alignment vertical="center" wrapText="1"/>
    </xf>
    <xf numFmtId="0" fontId="12" fillId="0" borderId="0" xfId="3" applyFont="1" applyAlignment="1">
      <alignment vertical="center" wrapText="1"/>
    </xf>
    <xf numFmtId="0" fontId="12" fillId="0" borderId="9" xfId="3" applyFont="1" applyBorder="1" applyAlignment="1">
      <alignment vertical="center" wrapText="1"/>
    </xf>
    <xf numFmtId="0" fontId="36" fillId="0" borderId="21" xfId="3" applyFont="1" applyBorder="1">
      <alignment vertical="center"/>
    </xf>
    <xf numFmtId="0" fontId="36" fillId="0" borderId="28" xfId="3" applyFont="1" applyBorder="1">
      <alignment vertical="center"/>
    </xf>
    <xf numFmtId="0" fontId="36" fillId="0" borderId="9" xfId="3" applyFont="1" applyBorder="1">
      <alignment vertical="center"/>
    </xf>
    <xf numFmtId="0" fontId="12" fillId="0" borderId="12" xfId="3" applyFont="1" applyBorder="1" applyAlignment="1">
      <alignment vertical="top" wrapText="1"/>
    </xf>
    <xf numFmtId="0" fontId="12" fillId="0" borderId="11" xfId="3" applyFont="1" applyBorder="1" applyAlignment="1">
      <alignment vertical="top" wrapText="1"/>
    </xf>
    <xf numFmtId="0" fontId="29" fillId="0" borderId="11" xfId="3" applyFont="1" applyBorder="1" applyAlignment="1">
      <alignment horizontal="center" vertical="top" wrapText="1"/>
    </xf>
    <xf numFmtId="0" fontId="12" fillId="0" borderId="27" xfId="3" applyFont="1" applyBorder="1" applyAlignment="1">
      <alignment horizontal="right" vertical="top" wrapText="1"/>
    </xf>
    <xf numFmtId="0" fontId="36" fillId="0" borderId="20" xfId="3" applyFont="1" applyBorder="1">
      <alignment vertical="center"/>
    </xf>
    <xf numFmtId="0" fontId="11" fillId="0" borderId="18" xfId="3" applyFont="1" applyBorder="1" applyAlignment="1">
      <alignment vertical="center" shrinkToFit="1"/>
    </xf>
    <xf numFmtId="184" fontId="12" fillId="0" borderId="18" xfId="3" applyNumberFormat="1" applyFont="1" applyBorder="1" applyAlignment="1">
      <alignment horizontal="center" vertical="center" shrinkToFit="1"/>
    </xf>
    <xf numFmtId="0" fontId="12" fillId="0" borderId="18" xfId="3" applyFont="1" applyBorder="1" applyAlignment="1">
      <alignment horizontal="center" vertical="center" shrinkToFit="1"/>
    </xf>
    <xf numFmtId="184" fontId="12" fillId="0" borderId="30" xfId="3" applyNumberFormat="1" applyFont="1" applyBorder="1" applyAlignment="1">
      <alignment horizontal="center" vertical="center" shrinkToFit="1"/>
    </xf>
    <xf numFmtId="184" fontId="12" fillId="0" borderId="13" xfId="3" applyNumberFormat="1" applyFont="1" applyBorder="1" applyAlignment="1">
      <alignment horizontal="center" vertical="center" shrinkToFit="1"/>
    </xf>
    <xf numFmtId="185" fontId="12" fillId="0" borderId="18" xfId="3" applyNumberFormat="1" applyFont="1" applyBorder="1" applyAlignment="1">
      <alignment vertical="top" shrinkToFit="1"/>
    </xf>
    <xf numFmtId="0" fontId="11" fillId="0" borderId="21" xfId="3" applyFont="1" applyBorder="1" applyAlignment="1">
      <alignment vertical="center" shrinkToFit="1"/>
    </xf>
    <xf numFmtId="184" fontId="12" fillId="0" borderId="21" xfId="3" quotePrefix="1" applyNumberFormat="1" applyFont="1" applyBorder="1" applyAlignment="1">
      <alignment horizontal="center" vertical="center" shrinkToFit="1"/>
    </xf>
    <xf numFmtId="0" fontId="12" fillId="0" borderId="21" xfId="3" applyFont="1" applyBorder="1" applyAlignment="1">
      <alignment horizontal="center" vertical="center" shrinkToFit="1"/>
    </xf>
    <xf numFmtId="184" fontId="12" fillId="0" borderId="32" xfId="3" applyNumberFormat="1" applyFont="1" applyBorder="1" applyAlignment="1">
      <alignment horizontal="center" vertical="center" shrinkToFit="1"/>
    </xf>
    <xf numFmtId="184" fontId="12" fillId="0" borderId="33" xfId="3" applyNumberFormat="1" applyFont="1" applyBorder="1" applyAlignment="1">
      <alignment horizontal="center" vertical="center" shrinkToFit="1"/>
    </xf>
    <xf numFmtId="0" fontId="12" fillId="0" borderId="16" xfId="3" applyFont="1" applyBorder="1" applyAlignment="1">
      <alignment vertical="center" shrinkToFit="1"/>
    </xf>
    <xf numFmtId="0" fontId="32" fillId="0" borderId="26" xfId="3" applyFont="1" applyBorder="1">
      <alignment vertical="center"/>
    </xf>
    <xf numFmtId="185" fontId="12" fillId="0" borderId="21" xfId="3" applyNumberFormat="1" applyFont="1" applyBorder="1" applyAlignment="1">
      <alignment vertical="top" shrinkToFit="1"/>
    </xf>
    <xf numFmtId="184" fontId="12" fillId="0" borderId="21" xfId="3" applyNumberFormat="1" applyFont="1" applyBorder="1" applyAlignment="1">
      <alignment horizontal="center" vertical="center" shrinkToFit="1"/>
    </xf>
    <xf numFmtId="0" fontId="12" fillId="0" borderId="32" xfId="3" applyFont="1" applyBorder="1">
      <alignment vertical="center"/>
    </xf>
    <xf numFmtId="0" fontId="12" fillId="0" borderId="33" xfId="3" applyFont="1" applyBorder="1">
      <alignment vertical="center"/>
    </xf>
    <xf numFmtId="0" fontId="12" fillId="0" borderId="21" xfId="3" applyFont="1" applyBorder="1">
      <alignment vertical="center"/>
    </xf>
    <xf numFmtId="0" fontId="12" fillId="0" borderId="28" xfId="3" applyFont="1" applyBorder="1">
      <alignment vertical="center"/>
    </xf>
    <xf numFmtId="0" fontId="12" fillId="0" borderId="9" xfId="3" applyFont="1" applyBorder="1">
      <alignment vertical="center"/>
    </xf>
    <xf numFmtId="184" fontId="11" fillId="0" borderId="21" xfId="3" quotePrefix="1" applyNumberFormat="1" applyFont="1" applyBorder="1" applyAlignment="1">
      <alignment horizontal="center" vertical="center" shrinkToFit="1"/>
    </xf>
    <xf numFmtId="0" fontId="32" fillId="0" borderId="21" xfId="3" applyFont="1" applyBorder="1" applyAlignment="1">
      <alignment horizontal="center" vertical="top" shrinkToFit="1"/>
    </xf>
    <xf numFmtId="0" fontId="12" fillId="0" borderId="21" xfId="3" applyFont="1" applyBorder="1" applyAlignment="1">
      <alignment horizontal="center" vertical="top" shrinkToFit="1"/>
    </xf>
    <xf numFmtId="0" fontId="11" fillId="0" borderId="20" xfId="3" applyFont="1" applyBorder="1" applyAlignment="1">
      <alignment vertical="center" shrinkToFit="1"/>
    </xf>
    <xf numFmtId="184" fontId="12" fillId="0" borderId="20" xfId="3" applyNumberFormat="1" applyFont="1" applyBorder="1" applyAlignment="1">
      <alignment horizontal="center" vertical="center" shrinkToFit="1"/>
    </xf>
    <xf numFmtId="0" fontId="12" fillId="0" borderId="20" xfId="3" applyFont="1" applyBorder="1" applyAlignment="1">
      <alignment horizontal="center" vertical="center" shrinkToFit="1"/>
    </xf>
    <xf numFmtId="184" fontId="12" fillId="0" borderId="34" xfId="3" applyNumberFormat="1" applyFont="1" applyBorder="1" applyAlignment="1">
      <alignment horizontal="center" vertical="center" shrinkToFit="1"/>
    </xf>
    <xf numFmtId="184" fontId="12" fillId="0" borderId="10" xfId="3" applyNumberFormat="1" applyFont="1" applyBorder="1" applyAlignment="1">
      <alignment horizontal="center" vertical="center" shrinkToFit="1"/>
    </xf>
    <xf numFmtId="185" fontId="12" fillId="0" borderId="20" xfId="3" applyNumberFormat="1" applyFont="1" applyBorder="1" applyAlignment="1">
      <alignment vertical="top" shrinkToFit="1"/>
    </xf>
    <xf numFmtId="0" fontId="32" fillId="0" borderId="21" xfId="3" applyFont="1" applyBorder="1" applyAlignment="1">
      <alignment vertical="center" shrinkToFit="1"/>
    </xf>
    <xf numFmtId="0" fontId="12" fillId="0" borderId="18" xfId="3" applyFont="1" applyBorder="1" applyAlignment="1">
      <alignment vertical="top" shrinkToFit="1"/>
    </xf>
    <xf numFmtId="0" fontId="11" fillId="0" borderId="21" xfId="3" applyFont="1" applyBorder="1">
      <alignment vertical="center"/>
    </xf>
    <xf numFmtId="0" fontId="43" fillId="0" borderId="21" xfId="3" applyFont="1" applyBorder="1">
      <alignment vertical="center"/>
    </xf>
    <xf numFmtId="0" fontId="12" fillId="0" borderId="30" xfId="3" applyFont="1" applyBorder="1" applyAlignment="1">
      <alignment horizontal="right" vertical="center" shrinkToFit="1"/>
    </xf>
    <xf numFmtId="0" fontId="12" fillId="0" borderId="13" xfId="3" applyFont="1" applyBorder="1" applyAlignment="1">
      <alignment horizontal="center" vertical="top" shrinkToFit="1"/>
    </xf>
    <xf numFmtId="0" fontId="12" fillId="0" borderId="21" xfId="3" applyFont="1" applyBorder="1" applyAlignment="1">
      <alignment vertical="top" shrinkToFit="1"/>
    </xf>
    <xf numFmtId="0" fontId="12" fillId="0" borderId="32" xfId="3" applyFont="1" applyBorder="1" applyAlignment="1">
      <alignment horizontal="right" vertical="center" shrinkToFit="1"/>
    </xf>
    <xf numFmtId="0" fontId="12" fillId="0" borderId="33" xfId="3" applyFont="1" applyBorder="1" applyAlignment="1">
      <alignment horizontal="center" vertical="top" shrinkToFit="1"/>
    </xf>
    <xf numFmtId="184" fontId="12" fillId="0" borderId="21" xfId="3" applyNumberFormat="1" applyFont="1" applyBorder="1" applyAlignment="1">
      <alignment horizontal="left" vertical="center" shrinkToFit="1"/>
    </xf>
    <xf numFmtId="181" fontId="12" fillId="0" borderId="21" xfId="3" applyNumberFormat="1" applyFont="1" applyBorder="1" applyAlignment="1">
      <alignment vertical="top" shrinkToFit="1"/>
    </xf>
    <xf numFmtId="184" fontId="43" fillId="0" borderId="21" xfId="3" quotePrefix="1" applyNumberFormat="1" applyFont="1" applyBorder="1" applyAlignment="1">
      <alignment horizontal="center" vertical="center" shrinkToFit="1"/>
    </xf>
    <xf numFmtId="0" fontId="43" fillId="0" borderId="21" xfId="3" applyFont="1" applyBorder="1" applyAlignment="1">
      <alignment horizontal="center" vertical="center" shrinkToFit="1"/>
    </xf>
    <xf numFmtId="181" fontId="12" fillId="0" borderId="21" xfId="3" applyNumberFormat="1" applyFont="1" applyBorder="1" applyAlignment="1">
      <alignment vertical="center" shrinkToFit="1"/>
    </xf>
    <xf numFmtId="184" fontId="12" fillId="0" borderId="21" xfId="3" quotePrefix="1" applyNumberFormat="1" applyFont="1" applyBorder="1" applyAlignment="1">
      <alignment horizontal="left" vertical="center" shrinkToFit="1"/>
    </xf>
    <xf numFmtId="0" fontId="12" fillId="0" borderId="20" xfId="3" applyFont="1" applyBorder="1" applyAlignment="1">
      <alignment horizontal="center" vertical="top" shrinkToFit="1"/>
    </xf>
    <xf numFmtId="0" fontId="12" fillId="0" borderId="34" xfId="3" applyFont="1" applyBorder="1" applyAlignment="1">
      <alignment horizontal="right" vertical="center" shrinkToFit="1"/>
    </xf>
    <xf numFmtId="0" fontId="12" fillId="0" borderId="10" xfId="3" applyFont="1" applyBorder="1" applyAlignment="1">
      <alignment horizontal="center" vertical="top" shrinkToFit="1"/>
    </xf>
    <xf numFmtId="0" fontId="12" fillId="0" borderId="20" xfId="3" applyFont="1" applyBorder="1" applyAlignment="1">
      <alignment vertical="top" shrinkToFit="1"/>
    </xf>
    <xf numFmtId="184" fontId="12" fillId="0" borderId="20" xfId="3" applyNumberFormat="1" applyFont="1" applyBorder="1" applyAlignment="1">
      <alignment horizontal="right" vertical="center" shrinkToFit="1"/>
    </xf>
    <xf numFmtId="0" fontId="12" fillId="0" borderId="35"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25" xfId="3" applyFont="1" applyBorder="1" applyAlignment="1">
      <alignment horizontal="center" vertical="center" wrapText="1"/>
    </xf>
    <xf numFmtId="0" fontId="12" fillId="0" borderId="0" xfId="3" applyFont="1" applyAlignment="1">
      <alignment horizontal="justify" vertical="center"/>
    </xf>
    <xf numFmtId="0" fontId="12" fillId="0" borderId="16" xfId="3" applyFont="1" applyBorder="1">
      <alignment vertical="center"/>
    </xf>
    <xf numFmtId="0" fontId="12" fillId="0" borderId="12" xfId="3" applyFont="1" applyBorder="1">
      <alignment vertical="center"/>
    </xf>
    <xf numFmtId="0" fontId="12" fillId="0" borderId="11" xfId="3" applyFont="1" applyBorder="1">
      <alignment vertical="center"/>
    </xf>
    <xf numFmtId="0" fontId="12" fillId="0" borderId="27" xfId="3" applyFont="1" applyBorder="1">
      <alignment vertical="center"/>
    </xf>
    <xf numFmtId="0" fontId="45" fillId="0" borderId="0" xfId="3" applyFont="1">
      <alignment vertical="center"/>
    </xf>
    <xf numFmtId="0" fontId="31" fillId="0" borderId="15" xfId="3" applyFont="1" applyBorder="1" applyAlignment="1">
      <alignment horizontal="center"/>
    </xf>
    <xf numFmtId="0" fontId="32" fillId="0" borderId="0" xfId="3" applyFont="1" applyAlignment="1"/>
    <xf numFmtId="0" fontId="31" fillId="0" borderId="0" xfId="3" applyFont="1" applyAlignment="1">
      <alignment horizontal="justify" vertical="center"/>
    </xf>
    <xf numFmtId="177" fontId="37" fillId="0" borderId="19" xfId="3" applyNumberFormat="1" applyFont="1" applyBorder="1" applyAlignment="1">
      <alignment horizontal="center" vertical="center" wrapText="1"/>
    </xf>
    <xf numFmtId="177" fontId="37" fillId="0" borderId="17" xfId="3" applyNumberFormat="1" applyFont="1" applyBorder="1" applyAlignment="1">
      <alignment horizontal="center" vertical="center" shrinkToFit="1"/>
    </xf>
    <xf numFmtId="38" fontId="37" fillId="0" borderId="23" xfId="5" applyFont="1" applyFill="1" applyBorder="1">
      <alignment vertical="center"/>
    </xf>
    <xf numFmtId="38" fontId="37" fillId="0" borderId="17" xfId="5" applyFont="1" applyFill="1" applyBorder="1">
      <alignment vertical="center"/>
    </xf>
    <xf numFmtId="179" fontId="37" fillId="2" borderId="19" xfId="5" applyNumberFormat="1" applyFont="1" applyFill="1" applyBorder="1">
      <alignment vertical="center"/>
    </xf>
    <xf numFmtId="178" fontId="37" fillId="2" borderId="22" xfId="5" applyNumberFormat="1" applyFont="1" applyFill="1" applyBorder="1">
      <alignment vertical="center"/>
    </xf>
    <xf numFmtId="178" fontId="37" fillId="2" borderId="23" xfId="5" applyNumberFormat="1" applyFont="1" applyFill="1" applyBorder="1">
      <alignment vertical="center"/>
    </xf>
    <xf numFmtId="0" fontId="19" fillId="0" borderId="0" xfId="1" applyFont="1" applyAlignment="1">
      <alignment vertical="center"/>
    </xf>
    <xf numFmtId="0" fontId="19" fillId="0" borderId="15" xfId="1" applyFont="1" applyBorder="1" applyAlignment="1">
      <alignment vertical="center"/>
    </xf>
    <xf numFmtId="0" fontId="19" fillId="0" borderId="16" xfId="1" applyFont="1" applyBorder="1" applyAlignment="1">
      <alignment vertical="center"/>
    </xf>
    <xf numFmtId="0" fontId="12" fillId="0" borderId="26" xfId="3" applyFont="1" applyBorder="1">
      <alignment vertical="center"/>
    </xf>
    <xf numFmtId="0" fontId="19" fillId="0" borderId="12" xfId="1" applyFont="1" applyBorder="1" applyAlignment="1">
      <alignment vertical="center"/>
    </xf>
    <xf numFmtId="0" fontId="19" fillId="0" borderId="11" xfId="1" applyFont="1" applyBorder="1" applyAlignment="1">
      <alignment vertical="center"/>
    </xf>
    <xf numFmtId="0" fontId="18" fillId="0" borderId="18" xfId="1" applyFont="1" applyBorder="1" applyAlignment="1">
      <alignment vertical="center"/>
    </xf>
    <xf numFmtId="0" fontId="17" fillId="0" borderId="0" xfId="1" applyFont="1" applyAlignment="1">
      <alignment horizontal="center" vertical="center"/>
    </xf>
    <xf numFmtId="0" fontId="17" fillId="0" borderId="0" xfId="0" applyFont="1">
      <alignment vertical="center"/>
    </xf>
    <xf numFmtId="0" fontId="26" fillId="0" borderId="0" xfId="0" applyFont="1">
      <alignment vertical="center"/>
    </xf>
    <xf numFmtId="0" fontId="52" fillId="0" borderId="0" xfId="3" applyFont="1">
      <alignment vertical="center"/>
    </xf>
    <xf numFmtId="0" fontId="27" fillId="0" borderId="9" xfId="3" applyFont="1" applyBorder="1">
      <alignment vertical="center"/>
    </xf>
    <xf numFmtId="0" fontId="18" fillId="0" borderId="0" xfId="3" applyFont="1">
      <alignment vertical="center"/>
    </xf>
    <xf numFmtId="0" fontId="18" fillId="0" borderId="28" xfId="3" applyFont="1" applyBorder="1">
      <alignment vertical="center"/>
    </xf>
    <xf numFmtId="0" fontId="17" fillId="0" borderId="9" xfId="3" applyFont="1" applyBorder="1" applyAlignment="1">
      <alignment horizontal="center" vertical="center" wrapText="1" shrinkToFit="1"/>
    </xf>
    <xf numFmtId="0" fontId="17" fillId="0" borderId="26" xfId="3" applyFont="1" applyBorder="1" applyAlignment="1">
      <alignment horizontal="center" vertical="center" wrapText="1" shrinkToFit="1"/>
    </xf>
    <xf numFmtId="0" fontId="18" fillId="0" borderId="20" xfId="1" applyFont="1" applyBorder="1" applyAlignment="1">
      <alignment horizontal="center" shrinkToFit="1"/>
    </xf>
    <xf numFmtId="0" fontId="18" fillId="0" borderId="18" xfId="1" applyFont="1" applyBorder="1" applyAlignment="1">
      <alignment horizontal="center" vertical="top" shrinkToFit="1"/>
    </xf>
    <xf numFmtId="0" fontId="18" fillId="0" borderId="36" xfId="1" applyFont="1" applyBorder="1" applyAlignment="1">
      <alignment horizontal="center" vertical="center"/>
    </xf>
    <xf numFmtId="0" fontId="18" fillId="0" borderId="41" xfId="1" applyFont="1" applyBorder="1" applyAlignment="1">
      <alignment horizontal="center" vertical="center"/>
    </xf>
    <xf numFmtId="0" fontId="18" fillId="0" borderId="35" xfId="1" applyFont="1" applyBorder="1" applyAlignment="1">
      <alignment horizontal="center" vertical="center"/>
    </xf>
    <xf numFmtId="0" fontId="18" fillId="0" borderId="36" xfId="1" applyFont="1" applyBorder="1" applyAlignment="1">
      <alignment horizontal="center" vertical="center" shrinkToFit="1"/>
    </xf>
    <xf numFmtId="0" fontId="18" fillId="0" borderId="41" xfId="1" applyFont="1" applyBorder="1" applyAlignment="1">
      <alignment horizontal="center" vertical="center" shrinkToFit="1"/>
    </xf>
    <xf numFmtId="0" fontId="18" fillId="0" borderId="35" xfId="1" applyFont="1" applyBorder="1" applyAlignment="1">
      <alignment horizontal="center" vertical="center" shrinkToFit="1"/>
    </xf>
    <xf numFmtId="0" fontId="18" fillId="0" borderId="36" xfId="1" applyFont="1" applyBorder="1" applyAlignment="1">
      <alignment horizontal="center" vertical="center" wrapText="1"/>
    </xf>
    <xf numFmtId="0" fontId="18" fillId="0" borderId="35" xfId="1" applyFont="1" applyBorder="1" applyAlignment="1">
      <alignment horizontal="center" vertical="center" wrapText="1"/>
    </xf>
    <xf numFmtId="0" fontId="30" fillId="0" borderId="20" xfId="1" applyFont="1" applyBorder="1" applyAlignment="1">
      <alignment horizontal="left" vertical="center" shrinkToFit="1"/>
    </xf>
    <xf numFmtId="56" fontId="14" fillId="0" borderId="20" xfId="1" quotePrefix="1" applyNumberFormat="1" applyFont="1" applyBorder="1" applyAlignment="1">
      <alignment horizontal="left" vertical="center" shrinkToFit="1"/>
    </xf>
    <xf numFmtId="0" fontId="30" fillId="0" borderId="10" xfId="1" applyFont="1" applyBorder="1" applyAlignment="1">
      <alignment horizontal="center" vertical="center" shrinkToFit="1"/>
    </xf>
    <xf numFmtId="38" fontId="30" fillId="0" borderId="42" xfId="4" applyFont="1" applyBorder="1" applyAlignment="1">
      <alignment vertical="center" shrinkToFit="1"/>
    </xf>
    <xf numFmtId="38" fontId="30" fillId="0" borderId="34" xfId="4" applyFont="1" applyBorder="1" applyAlignment="1">
      <alignment vertical="center" shrinkToFit="1"/>
    </xf>
    <xf numFmtId="0" fontId="30" fillId="0" borderId="33" xfId="1" applyFont="1" applyBorder="1" applyAlignment="1">
      <alignment horizontal="center" vertical="center" shrinkToFit="1"/>
    </xf>
    <xf numFmtId="38" fontId="30" fillId="0" borderId="43" xfId="4" applyFont="1" applyBorder="1" applyAlignment="1">
      <alignment horizontal="left" vertical="center" shrinkToFit="1"/>
    </xf>
    <xf numFmtId="38" fontId="30" fillId="0" borderId="43" xfId="4" applyFont="1" applyBorder="1" applyAlignment="1">
      <alignment vertical="center" shrinkToFit="1"/>
    </xf>
    <xf numFmtId="38" fontId="30" fillId="0" borderId="32" xfId="4" applyFont="1" applyBorder="1" applyAlignment="1">
      <alignment vertical="center" shrinkToFit="1"/>
    </xf>
    <xf numFmtId="38" fontId="30" fillId="0" borderId="10" xfId="4" applyFont="1" applyBorder="1" applyAlignment="1">
      <alignment vertical="center" shrinkToFit="1"/>
    </xf>
    <xf numFmtId="0" fontId="14" fillId="0" borderId="28" xfId="1" applyFont="1" applyBorder="1" applyAlignment="1">
      <alignment horizontal="center" vertical="center" shrinkToFit="1"/>
    </xf>
    <xf numFmtId="38" fontId="30" fillId="0" borderId="11" xfId="4" applyFont="1" applyBorder="1" applyAlignment="1">
      <alignment vertical="center" shrinkToFit="1"/>
    </xf>
    <xf numFmtId="0" fontId="30" fillId="0" borderId="21" xfId="1" applyFont="1" applyBorder="1" applyAlignment="1">
      <alignment horizontal="center" vertical="center" shrinkToFit="1"/>
    </xf>
    <xf numFmtId="0" fontId="14" fillId="0" borderId="21" xfId="1" applyFont="1" applyBorder="1" applyAlignment="1">
      <alignment horizontal="right" vertical="center" shrinkToFit="1"/>
    </xf>
    <xf numFmtId="186" fontId="30" fillId="0" borderId="33" xfId="1" applyNumberFormat="1" applyFont="1" applyBorder="1" applyAlignment="1">
      <alignment horizontal="center" vertical="center" shrinkToFit="1"/>
    </xf>
    <xf numFmtId="38" fontId="30" fillId="0" borderId="33" xfId="4" applyFont="1" applyBorder="1" applyAlignment="1">
      <alignment vertical="center" shrinkToFit="1"/>
    </xf>
    <xf numFmtId="38" fontId="30" fillId="0" borderId="0" xfId="4" applyFont="1" applyBorder="1" applyAlignment="1">
      <alignment vertical="center" shrinkToFit="1"/>
    </xf>
    <xf numFmtId="56" fontId="30" fillId="0" borderId="10" xfId="1" applyNumberFormat="1" applyFont="1" applyBorder="1" applyAlignment="1">
      <alignment horizontal="center" vertical="center" shrinkToFit="1"/>
    </xf>
    <xf numFmtId="38" fontId="30" fillId="0" borderId="42" xfId="4" applyFont="1" applyBorder="1" applyAlignment="1">
      <alignment horizontal="left" vertical="center" shrinkToFit="1"/>
    </xf>
    <xf numFmtId="0" fontId="14" fillId="0" borderId="12" xfId="1" applyFont="1" applyBorder="1" applyAlignment="1">
      <alignment horizontal="center" vertical="center" shrinkToFit="1"/>
    </xf>
    <xf numFmtId="0" fontId="14" fillId="0" borderId="28" xfId="1" quotePrefix="1" applyFont="1" applyBorder="1" applyAlignment="1">
      <alignment horizontal="center" vertical="center" shrinkToFit="1"/>
    </xf>
    <xf numFmtId="0" fontId="30" fillId="0" borderId="18" xfId="1" applyFont="1" applyBorder="1" applyAlignment="1">
      <alignment horizontal="center" vertical="center" shrinkToFit="1"/>
    </xf>
    <xf numFmtId="0" fontId="30" fillId="0" borderId="13" xfId="1" applyFont="1" applyBorder="1" applyAlignment="1">
      <alignment horizontal="center" vertical="center" shrinkToFit="1"/>
    </xf>
    <xf numFmtId="38" fontId="30" fillId="0" borderId="38" xfId="4" applyFont="1" applyBorder="1" applyAlignment="1">
      <alignment vertical="center" shrinkToFit="1"/>
    </xf>
    <xf numFmtId="38" fontId="30" fillId="0" borderId="30" xfId="4" applyFont="1" applyBorder="1" applyAlignment="1">
      <alignment vertical="center" shrinkToFit="1"/>
    </xf>
    <xf numFmtId="56" fontId="30" fillId="0" borderId="13" xfId="1" applyNumberFormat="1" applyFont="1" applyBorder="1" applyAlignment="1">
      <alignment horizontal="center" vertical="center" shrinkToFit="1"/>
    </xf>
    <xf numFmtId="38" fontId="30" fillId="0" borderId="38" xfId="4" applyFont="1" applyBorder="1" applyAlignment="1">
      <alignment horizontal="left" vertical="center" shrinkToFit="1"/>
    </xf>
    <xf numFmtId="38" fontId="30" fillId="0" borderId="13" xfId="4" applyFont="1" applyBorder="1" applyAlignment="1">
      <alignment vertical="center" shrinkToFit="1"/>
    </xf>
    <xf numFmtId="0" fontId="14" fillId="0" borderId="16" xfId="1" applyFont="1" applyBorder="1" applyAlignment="1">
      <alignment horizontal="center" vertical="center" shrinkToFit="1"/>
    </xf>
    <xf numFmtId="38" fontId="30" fillId="0" borderId="42" xfId="4" applyFont="1" applyBorder="1" applyAlignment="1">
      <alignment horizontal="center" vertical="center" shrinkToFit="1"/>
    </xf>
    <xf numFmtId="0" fontId="52" fillId="0" borderId="10" xfId="3" applyFont="1" applyBorder="1" applyAlignment="1">
      <alignment vertical="center" shrinkToFit="1"/>
    </xf>
    <xf numFmtId="0" fontId="14" fillId="0" borderId="20" xfId="1" applyFont="1" applyBorder="1" applyAlignment="1">
      <alignment horizontal="center" vertical="center" shrinkToFit="1"/>
    </xf>
    <xf numFmtId="0" fontId="52" fillId="0" borderId="33" xfId="3" applyFont="1" applyBorder="1" applyAlignment="1">
      <alignment vertical="center" shrinkToFit="1"/>
    </xf>
    <xf numFmtId="0" fontId="14" fillId="0" borderId="21" xfId="1" applyFont="1" applyBorder="1" applyAlignment="1">
      <alignment horizontal="center" vertical="center" shrinkToFit="1"/>
    </xf>
    <xf numFmtId="0" fontId="30" fillId="0" borderId="21" xfId="1" applyFont="1" applyBorder="1" applyAlignment="1">
      <alignment horizontal="left" vertical="center" shrinkToFit="1"/>
    </xf>
    <xf numFmtId="38" fontId="14" fillId="0" borderId="38" xfId="4" applyFont="1" applyBorder="1" applyAlignment="1">
      <alignment vertical="center" shrinkToFit="1"/>
    </xf>
    <xf numFmtId="38" fontId="14" fillId="0" borderId="30" xfId="4" applyFont="1" applyBorder="1" applyAlignment="1">
      <alignment vertical="center" shrinkToFit="1"/>
    </xf>
    <xf numFmtId="0" fontId="18" fillId="0" borderId="13" xfId="1" applyFont="1" applyBorder="1" applyAlignment="1">
      <alignment horizontal="center" vertical="center" shrinkToFit="1"/>
    </xf>
    <xf numFmtId="38" fontId="30" fillId="0" borderId="14" xfId="4" applyFont="1" applyBorder="1" applyAlignment="1">
      <alignment vertical="center" shrinkToFit="1"/>
    </xf>
    <xf numFmtId="176" fontId="40" fillId="0" borderId="45" xfId="1" applyNumberFormat="1" applyFont="1" applyBorder="1" applyAlignment="1">
      <alignment vertical="center" shrinkToFit="1"/>
    </xf>
    <xf numFmtId="0" fontId="17" fillId="0" borderId="15" xfId="1" applyFont="1" applyBorder="1" applyAlignment="1">
      <alignment horizontal="center" vertical="center"/>
    </xf>
    <xf numFmtId="38" fontId="40" fillId="0" borderId="15" xfId="4" applyFont="1" applyBorder="1" applyAlignment="1">
      <alignment vertical="center" shrinkToFit="1"/>
    </xf>
    <xf numFmtId="0" fontId="54" fillId="0" borderId="0" xfId="1" applyFont="1" applyAlignment="1">
      <alignment vertical="top" wrapText="1"/>
    </xf>
    <xf numFmtId="0" fontId="27" fillId="0" borderId="0" xfId="1" applyFont="1" applyAlignment="1">
      <alignment horizontal="center" vertical="center"/>
    </xf>
    <xf numFmtId="0" fontId="26" fillId="0" borderId="0" xfId="1" applyFont="1" applyAlignment="1">
      <alignment vertical="center"/>
    </xf>
    <xf numFmtId="38" fontId="40" fillId="0" borderId="0" xfId="4" applyFont="1" applyBorder="1" applyAlignment="1">
      <alignment vertical="center" shrinkToFit="1"/>
    </xf>
    <xf numFmtId="0" fontId="55" fillId="0" borderId="0" xfId="3" applyFont="1" applyAlignment="1">
      <alignment vertical="center" wrapText="1"/>
    </xf>
    <xf numFmtId="0" fontId="19" fillId="0" borderId="0" xfId="1" applyFont="1" applyAlignment="1">
      <alignment vertical="center" wrapText="1"/>
    </xf>
    <xf numFmtId="38" fontId="40" fillId="0" borderId="0" xfId="1" applyNumberFormat="1" applyFont="1" applyAlignment="1">
      <alignment vertical="center" shrinkToFit="1"/>
    </xf>
    <xf numFmtId="0" fontId="28" fillId="0" borderId="0" xfId="1" applyFont="1" applyAlignment="1">
      <alignment vertical="top"/>
    </xf>
    <xf numFmtId="0" fontId="26" fillId="0" borderId="0" xfId="1" applyFont="1" applyAlignment="1">
      <alignment horizontal="center" vertical="center"/>
    </xf>
    <xf numFmtId="0" fontId="27" fillId="0" borderId="0" xfId="3" applyFont="1" applyAlignment="1">
      <alignment vertical="center" wrapText="1"/>
    </xf>
    <xf numFmtId="0" fontId="55" fillId="0" borderId="0" xfId="3" applyFont="1">
      <alignment vertical="center"/>
    </xf>
    <xf numFmtId="0" fontId="25" fillId="0" borderId="0" xfId="1" applyFont="1" applyAlignment="1">
      <alignment horizontal="center" vertical="center"/>
    </xf>
    <xf numFmtId="0" fontId="9" fillId="0" borderId="0" xfId="3" applyFont="1">
      <alignment vertical="center"/>
    </xf>
    <xf numFmtId="0" fontId="9" fillId="0" borderId="0" xfId="3" quotePrefix="1" applyFont="1">
      <alignment vertical="center"/>
    </xf>
    <xf numFmtId="187" fontId="52" fillId="0" borderId="0" xfId="3" applyNumberFormat="1" applyFont="1" applyAlignment="1"/>
    <xf numFmtId="0" fontId="17" fillId="0" borderId="24" xfId="3" applyFont="1" applyBorder="1" applyAlignment="1">
      <alignment horizontal="center" vertical="center"/>
    </xf>
    <xf numFmtId="0" fontId="17" fillId="0" borderId="9" xfId="3" applyFont="1" applyBorder="1" applyAlignment="1">
      <alignment horizontal="right" vertical="center" wrapText="1"/>
    </xf>
    <xf numFmtId="0" fontId="17" fillId="0" borderId="26" xfId="3" applyFont="1" applyBorder="1" applyAlignment="1">
      <alignment horizontal="right" vertical="center" wrapText="1"/>
    </xf>
    <xf numFmtId="0" fontId="17" fillId="0" borderId="26" xfId="3" applyFont="1" applyBorder="1" applyAlignment="1">
      <alignment horizontal="center" vertical="top" shrinkToFit="1"/>
    </xf>
    <xf numFmtId="0" fontId="59" fillId="0" borderId="0" xfId="3" applyFont="1">
      <alignment vertical="center"/>
    </xf>
    <xf numFmtId="0" fontId="61" fillId="0" borderId="0" xfId="3" applyFont="1">
      <alignment vertical="center"/>
    </xf>
    <xf numFmtId="0" fontId="60" fillId="0" borderId="0" xfId="3" applyFont="1">
      <alignment vertical="center"/>
    </xf>
    <xf numFmtId="0" fontId="12" fillId="0" borderId="9" xfId="3" applyFont="1" applyBorder="1" applyAlignment="1">
      <alignment horizontal="center" vertical="top" shrinkToFit="1"/>
    </xf>
    <xf numFmtId="0" fontId="31" fillId="0" borderId="15" xfId="3" applyFont="1" applyBorder="1" applyAlignment="1">
      <alignment horizontal="center" vertical="center" wrapText="1"/>
    </xf>
    <xf numFmtId="0" fontId="12" fillId="0" borderId="27" xfId="3" applyFont="1" applyBorder="1" applyAlignment="1">
      <alignment horizontal="center" vertical="top" shrinkToFit="1"/>
    </xf>
    <xf numFmtId="179" fontId="29" fillId="2" borderId="5" xfId="5" applyNumberFormat="1" applyFont="1" applyFill="1" applyBorder="1">
      <alignment vertical="center"/>
    </xf>
    <xf numFmtId="178" fontId="29" fillId="2" borderId="2" xfId="5" applyNumberFormat="1" applyFont="1" applyFill="1" applyBorder="1">
      <alignment vertical="center"/>
    </xf>
    <xf numFmtId="178" fontId="29" fillId="2" borderId="3" xfId="5" applyNumberFormat="1" applyFont="1" applyFill="1" applyBorder="1">
      <alignment vertical="center"/>
    </xf>
    <xf numFmtId="179" fontId="37" fillId="2" borderId="5" xfId="5" applyNumberFormat="1" applyFont="1" applyFill="1" applyBorder="1">
      <alignment vertical="center"/>
    </xf>
    <xf numFmtId="178" fontId="37" fillId="2" borderId="2" xfId="5" applyNumberFormat="1" applyFont="1" applyFill="1" applyBorder="1">
      <alignment vertical="center"/>
    </xf>
    <xf numFmtId="178" fontId="37" fillId="2" borderId="3" xfId="5" applyNumberFormat="1" applyFont="1" applyFill="1" applyBorder="1">
      <alignment vertical="center"/>
    </xf>
    <xf numFmtId="178" fontId="37" fillId="2" borderId="37" xfId="5" applyNumberFormat="1" applyFont="1" applyFill="1" applyBorder="1">
      <alignment vertical="center"/>
    </xf>
    <xf numFmtId="178" fontId="31" fillId="2" borderId="23" xfId="5" applyNumberFormat="1" applyFont="1" applyFill="1" applyBorder="1">
      <alignment vertical="center"/>
    </xf>
    <xf numFmtId="178" fontId="29" fillId="2" borderId="23" xfId="5" applyNumberFormat="1" applyFont="1" applyFill="1" applyBorder="1">
      <alignment vertical="center"/>
    </xf>
    <xf numFmtId="178" fontId="35" fillId="2" borderId="23" xfId="5" applyNumberFormat="1" applyFont="1" applyFill="1" applyBorder="1">
      <alignment vertical="center"/>
    </xf>
    <xf numFmtId="178" fontId="34" fillId="2" borderId="23" xfId="5" applyNumberFormat="1" applyFont="1" applyFill="1" applyBorder="1">
      <alignment vertical="center"/>
    </xf>
    <xf numFmtId="0" fontId="29" fillId="0" borderId="46" xfId="3" applyFont="1" applyBorder="1" applyAlignment="1">
      <alignment horizontal="center" vertical="center" wrapText="1"/>
    </xf>
    <xf numFmtId="38" fontId="29" fillId="0" borderId="54" xfId="5" applyFont="1" applyFill="1" applyBorder="1">
      <alignment vertical="center"/>
    </xf>
    <xf numFmtId="38" fontId="35" fillId="0" borderId="54" xfId="5" applyFont="1" applyFill="1" applyBorder="1">
      <alignment vertical="center"/>
    </xf>
    <xf numFmtId="38" fontId="37" fillId="0" borderId="54" xfId="5" quotePrefix="1" applyFont="1" applyFill="1" applyBorder="1" applyAlignment="1">
      <alignment horizontal="right" vertical="center"/>
    </xf>
    <xf numFmtId="38" fontId="34" fillId="0" borderId="54" xfId="5" applyFont="1" applyFill="1" applyBorder="1">
      <alignment vertical="center"/>
    </xf>
    <xf numFmtId="177" fontId="12" fillId="0" borderId="48" xfId="5" applyNumberFormat="1" applyFont="1" applyFill="1" applyBorder="1">
      <alignment vertical="center"/>
    </xf>
    <xf numFmtId="38" fontId="29" fillId="0" borderId="50" xfId="5" applyFont="1" applyFill="1" applyBorder="1">
      <alignment vertical="center"/>
    </xf>
    <xf numFmtId="38" fontId="29" fillId="0" borderId="49" xfId="5" applyFont="1" applyFill="1" applyBorder="1">
      <alignment vertical="center"/>
    </xf>
    <xf numFmtId="177" fontId="12" fillId="0" borderId="51" xfId="5" applyNumberFormat="1" applyFont="1" applyFill="1" applyBorder="1">
      <alignment vertical="center"/>
    </xf>
    <xf numFmtId="38" fontId="29" fillId="0" borderId="52" xfId="5" applyFont="1" applyFill="1" applyBorder="1">
      <alignment vertical="center"/>
    </xf>
    <xf numFmtId="38" fontId="37" fillId="0" borderId="49" xfId="5" applyFont="1" applyFill="1" applyBorder="1">
      <alignment vertical="center"/>
    </xf>
    <xf numFmtId="38" fontId="12" fillId="0" borderId="50" xfId="5" applyFont="1" applyFill="1" applyBorder="1">
      <alignment vertical="center"/>
    </xf>
    <xf numFmtId="38" fontId="34" fillId="0" borderId="49" xfId="5" applyFont="1" applyFill="1" applyBorder="1">
      <alignment vertical="center"/>
    </xf>
    <xf numFmtId="38" fontId="12" fillId="0" borderId="52" xfId="5" applyFont="1" applyFill="1" applyBorder="1">
      <alignment vertical="center"/>
    </xf>
    <xf numFmtId="177" fontId="12" fillId="0" borderId="53" xfId="3" applyNumberFormat="1" applyFont="1" applyBorder="1">
      <alignment vertical="center"/>
    </xf>
    <xf numFmtId="0" fontId="32" fillId="0" borderId="28" xfId="3" applyFont="1" applyBorder="1">
      <alignment vertical="center"/>
    </xf>
    <xf numFmtId="0" fontId="32" fillId="0" borderId="16" xfId="3" applyFont="1" applyBorder="1">
      <alignment vertical="center"/>
    </xf>
    <xf numFmtId="0" fontId="32" fillId="0" borderId="8" xfId="3" applyFont="1" applyBorder="1">
      <alignment vertical="center"/>
    </xf>
    <xf numFmtId="0" fontId="32" fillId="0" borderId="28" xfId="3" applyFont="1" applyBorder="1" applyAlignment="1">
      <alignment vertical="center" shrinkToFit="1"/>
    </xf>
    <xf numFmtId="0" fontId="32" fillId="0" borderId="7" xfId="3" applyFont="1" applyBorder="1" applyAlignment="1">
      <alignment vertical="center" shrinkToFit="1"/>
    </xf>
    <xf numFmtId="0" fontId="32" fillId="0" borderId="6" xfId="3" applyFont="1" applyBorder="1" applyAlignment="1">
      <alignment vertical="center" shrinkToFit="1"/>
    </xf>
    <xf numFmtId="183" fontId="12" fillId="0" borderId="27" xfId="3" applyNumberFormat="1" applyFont="1" applyBorder="1" applyAlignment="1">
      <alignment vertical="center" shrinkToFit="1"/>
    </xf>
    <xf numFmtId="183" fontId="12" fillId="0" borderId="9" xfId="3" applyNumberFormat="1" applyFont="1" applyBorder="1" applyAlignment="1">
      <alignment vertical="center" shrinkToFit="1"/>
    </xf>
    <xf numFmtId="183" fontId="12" fillId="0" borderId="9" xfId="3" quotePrefix="1" applyNumberFormat="1" applyFont="1" applyBorder="1" applyAlignment="1">
      <alignment horizontal="right" vertical="center" shrinkToFit="1"/>
    </xf>
    <xf numFmtId="0" fontId="12" fillId="0" borderId="11" xfId="3" applyFont="1" applyBorder="1" applyAlignment="1">
      <alignment horizontal="center" vertical="top" shrinkToFit="1"/>
    </xf>
    <xf numFmtId="0" fontId="12" fillId="0" borderId="0" xfId="3" applyFont="1" applyAlignment="1">
      <alignment horizontal="center" vertical="top" shrinkToFit="1"/>
    </xf>
    <xf numFmtId="0" fontId="12" fillId="0" borderId="26" xfId="3" applyFont="1" applyBorder="1" applyAlignment="1">
      <alignment horizontal="center" vertical="top" shrinkToFit="1"/>
    </xf>
    <xf numFmtId="183" fontId="12" fillId="0" borderId="31" xfId="3" applyNumberFormat="1" applyFont="1" applyBorder="1" applyAlignment="1">
      <alignment horizontal="right" vertical="center" shrinkToFit="1"/>
    </xf>
    <xf numFmtId="183" fontId="12" fillId="0" borderId="11" xfId="3" applyNumberFormat="1" applyFont="1" applyBorder="1" applyAlignment="1">
      <alignment vertical="center" shrinkToFit="1"/>
    </xf>
    <xf numFmtId="183" fontId="12" fillId="0" borderId="0" xfId="3" applyNumberFormat="1" applyFont="1" applyAlignment="1">
      <alignment vertical="center" shrinkToFit="1"/>
    </xf>
    <xf numFmtId="183" fontId="12" fillId="0" borderId="0" xfId="3" quotePrefix="1" applyNumberFormat="1" applyFont="1" applyAlignment="1">
      <alignment horizontal="right" vertical="center" shrinkToFit="1"/>
    </xf>
    <xf numFmtId="183" fontId="12" fillId="0" borderId="26" xfId="3" quotePrefix="1" applyNumberFormat="1" applyFont="1" applyBorder="1" applyAlignment="1">
      <alignment horizontal="right" vertical="center" shrinkToFit="1"/>
    </xf>
    <xf numFmtId="183" fontId="12" fillId="0" borderId="31" xfId="3" applyNumberFormat="1" applyFont="1" applyBorder="1" applyAlignment="1">
      <alignment vertical="center" shrinkToFit="1"/>
    </xf>
    <xf numFmtId="183" fontId="12" fillId="0" borderId="29" xfId="3" applyNumberFormat="1" applyFont="1" applyBorder="1" applyAlignment="1">
      <alignment vertical="center" shrinkToFit="1"/>
    </xf>
    <xf numFmtId="183" fontId="12" fillId="0" borderId="29" xfId="3" applyNumberFormat="1" applyFont="1" applyBorder="1" applyAlignment="1">
      <alignment horizontal="right" vertical="center" shrinkToFit="1"/>
    </xf>
    <xf numFmtId="177" fontId="12" fillId="0" borderId="63" xfId="5" applyNumberFormat="1" applyFont="1" applyFill="1" applyBorder="1">
      <alignment vertical="center"/>
    </xf>
    <xf numFmtId="0" fontId="32" fillId="0" borderId="8" xfId="3" applyFont="1" applyBorder="1" applyAlignment="1">
      <alignment vertical="center" shrinkToFit="1"/>
    </xf>
    <xf numFmtId="38" fontId="30" fillId="0" borderId="40" xfId="4" applyFont="1" applyBorder="1" applyAlignment="1">
      <alignment vertical="center" shrinkToFit="1"/>
    </xf>
    <xf numFmtId="38" fontId="30" fillId="0" borderId="40" xfId="4" quotePrefix="1" applyFont="1" applyBorder="1" applyAlignment="1">
      <alignment horizontal="right" vertical="center" shrinkToFit="1"/>
    </xf>
    <xf numFmtId="38" fontId="30" fillId="0" borderId="39" xfId="4" applyFont="1" applyBorder="1" applyAlignment="1">
      <alignment vertical="center" shrinkToFit="1"/>
    </xf>
    <xf numFmtId="38" fontId="30" fillId="0" borderId="40" xfId="4" applyFont="1" applyBorder="1" applyAlignment="1">
      <alignment horizontal="center" vertical="center" shrinkToFit="1"/>
    </xf>
    <xf numFmtId="38" fontId="30" fillId="0" borderId="64" xfId="4" quotePrefix="1" applyFont="1" applyBorder="1" applyAlignment="1">
      <alignment horizontal="right" vertical="center" shrinkToFit="1"/>
    </xf>
    <xf numFmtId="177" fontId="32" fillId="0" borderId="0" xfId="3" applyNumberFormat="1" applyFont="1">
      <alignment vertical="center"/>
    </xf>
    <xf numFmtId="0" fontId="32" fillId="0" borderId="9" xfId="3" applyFont="1" applyBorder="1">
      <alignment vertical="center"/>
    </xf>
    <xf numFmtId="0" fontId="32" fillId="0" borderId="21" xfId="3" applyFont="1" applyBorder="1">
      <alignment vertical="center"/>
    </xf>
    <xf numFmtId="38" fontId="14" fillId="0" borderId="43" xfId="4" applyFont="1" applyBorder="1" applyAlignment="1">
      <alignment vertical="center" shrinkToFit="1"/>
    </xf>
    <xf numFmtId="38" fontId="14" fillId="0" borderId="32" xfId="4" applyFont="1" applyBorder="1" applyAlignment="1">
      <alignment vertical="center" shrinkToFit="1"/>
    </xf>
    <xf numFmtId="38" fontId="30" fillId="0" borderId="1" xfId="4" applyFont="1" applyBorder="1" applyAlignment="1">
      <alignment vertical="center" shrinkToFit="1"/>
    </xf>
    <xf numFmtId="176" fontId="40" fillId="0" borderId="65" xfId="1" applyNumberFormat="1" applyFont="1" applyBorder="1" applyAlignment="1">
      <alignment vertical="center" shrinkToFit="1"/>
    </xf>
    <xf numFmtId="0" fontId="30" fillId="0" borderId="18" xfId="1" applyFont="1" applyBorder="1" applyAlignment="1">
      <alignment horizontal="left" vertical="center" shrinkToFit="1"/>
    </xf>
    <xf numFmtId="56" fontId="14" fillId="0" borderId="18" xfId="1" quotePrefix="1" applyNumberFormat="1" applyFont="1" applyBorder="1" applyAlignment="1">
      <alignment horizontal="left" vertical="center" shrinkToFit="1"/>
    </xf>
    <xf numFmtId="38" fontId="30" fillId="0" borderId="15" xfId="4" applyFont="1" applyBorder="1" applyAlignment="1">
      <alignment vertical="center" shrinkToFit="1"/>
    </xf>
    <xf numFmtId="0" fontId="30" fillId="0" borderId="9" xfId="1" applyFont="1" applyBorder="1" applyAlignment="1">
      <alignment horizontal="left" vertical="center" shrinkToFit="1"/>
    </xf>
    <xf numFmtId="56" fontId="14" fillId="0" borderId="12" xfId="1" quotePrefix="1" applyNumberFormat="1" applyFont="1" applyBorder="1" applyAlignment="1">
      <alignment horizontal="left" vertical="center" shrinkToFit="1"/>
    </xf>
    <xf numFmtId="38" fontId="30" fillId="0" borderId="66" xfId="4" applyFont="1" applyBorder="1" applyAlignment="1">
      <alignment vertical="center" shrinkToFit="1"/>
    </xf>
    <xf numFmtId="0" fontId="17" fillId="0" borderId="63" xfId="1" applyFont="1" applyBorder="1" applyAlignment="1">
      <alignment horizontal="center" vertical="center"/>
    </xf>
    <xf numFmtId="0" fontId="14" fillId="0" borderId="44" xfId="1" applyFont="1" applyBorder="1" applyAlignment="1">
      <alignment horizontal="center" vertical="center" shrinkToFit="1"/>
    </xf>
    <xf numFmtId="38" fontId="30" fillId="0" borderId="67" xfId="4" applyFont="1" applyBorder="1" applyAlignment="1">
      <alignment vertical="center" shrinkToFit="1"/>
    </xf>
    <xf numFmtId="0" fontId="30" fillId="0" borderId="9" xfId="1" applyFont="1" applyBorder="1" applyAlignment="1">
      <alignment horizontal="center" vertical="center" shrinkToFit="1"/>
    </xf>
    <xf numFmtId="38" fontId="30" fillId="0" borderId="47" xfId="4" applyFont="1" applyBorder="1" applyAlignment="1">
      <alignment vertical="center" shrinkToFit="1"/>
    </xf>
    <xf numFmtId="0" fontId="18" fillId="0" borderId="27" xfId="1" applyFont="1" applyBorder="1" applyAlignment="1">
      <alignment horizontal="center" vertical="center"/>
    </xf>
    <xf numFmtId="0" fontId="18" fillId="0" borderId="9" xfId="1" applyFont="1" applyBorder="1" applyAlignment="1">
      <alignment horizontal="center" vertical="center"/>
    </xf>
    <xf numFmtId="0" fontId="19" fillId="0" borderId="26" xfId="1" applyFont="1" applyBorder="1" applyAlignment="1">
      <alignment horizontal="center" vertical="center"/>
    </xf>
    <xf numFmtId="0" fontId="18" fillId="0" borderId="0" xfId="1" applyFont="1" applyAlignment="1">
      <alignment horizontal="center" vertical="center"/>
    </xf>
    <xf numFmtId="181" fontId="18" fillId="0" borderId="21" xfId="1" applyNumberFormat="1" applyFont="1" applyBorder="1" applyAlignment="1">
      <alignment vertical="center"/>
    </xf>
    <xf numFmtId="0" fontId="53" fillId="0" borderId="0" xfId="1" quotePrefix="1" applyFont="1" applyAlignment="1">
      <alignment horizontal="center" vertical="center" textRotation="180"/>
    </xf>
    <xf numFmtId="0" fontId="16" fillId="0" borderId="0" xfId="1" applyFont="1" applyAlignment="1">
      <alignment horizontal="center" vertical="center"/>
    </xf>
    <xf numFmtId="0" fontId="65" fillId="0" borderId="0" xfId="1" applyFont="1" applyAlignment="1">
      <alignment vertical="center"/>
    </xf>
    <xf numFmtId="0" fontId="18" fillId="0" borderId="12" xfId="1" applyFont="1" applyBorder="1" applyAlignment="1">
      <alignment vertical="center"/>
    </xf>
    <xf numFmtId="188" fontId="18" fillId="0" borderId="12" xfId="1" applyNumberFormat="1" applyFont="1" applyBorder="1" applyAlignment="1">
      <alignment horizontal="right" vertical="center"/>
    </xf>
    <xf numFmtId="0" fontId="18" fillId="0" borderId="20" xfId="1" applyFont="1" applyBorder="1" applyAlignment="1">
      <alignment horizontal="left" vertical="center"/>
    </xf>
    <xf numFmtId="0" fontId="18" fillId="0" borderId="16" xfId="1" applyFont="1" applyBorder="1" applyAlignment="1">
      <alignment vertical="center"/>
    </xf>
    <xf numFmtId="188" fontId="18" fillId="0" borderId="16" xfId="1" applyNumberFormat="1" applyFont="1" applyBorder="1" applyAlignment="1">
      <alignment vertical="center"/>
    </xf>
    <xf numFmtId="188" fontId="18" fillId="0" borderId="18" xfId="1" applyNumberFormat="1" applyFont="1" applyBorder="1" applyAlignment="1">
      <alignment vertical="center"/>
    </xf>
    <xf numFmtId="188" fontId="19" fillId="0" borderId="12" xfId="1" applyNumberFormat="1" applyFont="1" applyBorder="1" applyAlignment="1">
      <alignment horizontal="right" vertical="center"/>
    </xf>
    <xf numFmtId="0" fontId="18" fillId="0" borderId="28" xfId="1" applyFont="1" applyBorder="1" applyAlignment="1">
      <alignment vertical="center"/>
    </xf>
    <xf numFmtId="0" fontId="19" fillId="0" borderId="27" xfId="1" applyFont="1" applyBorder="1" applyAlignment="1">
      <alignment horizontal="center" vertical="center"/>
    </xf>
    <xf numFmtId="0" fontId="53" fillId="0" borderId="0" xfId="1" quotePrefix="1" applyFont="1" applyAlignment="1">
      <alignment vertical="center" textRotation="180"/>
    </xf>
    <xf numFmtId="0" fontId="25" fillId="0" borderId="0" xfId="1" applyFont="1" applyAlignment="1">
      <alignment vertical="center"/>
    </xf>
    <xf numFmtId="0" fontId="17" fillId="0" borderId="21" xfId="1" applyFont="1" applyBorder="1" applyAlignment="1">
      <alignment vertical="center"/>
    </xf>
    <xf numFmtId="188" fontId="18" fillId="0" borderId="18" xfId="1" applyNumberFormat="1" applyFont="1" applyBorder="1" applyAlignment="1">
      <alignment vertical="center" shrinkToFit="1"/>
    </xf>
    <xf numFmtId="188" fontId="26" fillId="0" borderId="0" xfId="1" applyNumberFormat="1" applyFont="1" applyAlignment="1">
      <alignment vertical="center"/>
    </xf>
    <xf numFmtId="0" fontId="57" fillId="0" borderId="0" xfId="3" applyFont="1" applyAlignment="1"/>
    <xf numFmtId="181" fontId="18" fillId="0" borderId="18" xfId="1" applyNumberFormat="1" applyFont="1" applyBorder="1" applyAlignment="1">
      <alignment vertical="center"/>
    </xf>
    <xf numFmtId="0" fontId="17" fillId="0" borderId="9" xfId="1" applyFont="1" applyBorder="1" applyAlignment="1">
      <alignment vertical="center"/>
    </xf>
    <xf numFmtId="0" fontId="18" fillId="0" borderId="20" xfId="1" applyFont="1" applyBorder="1" applyAlignment="1">
      <alignment vertical="center" shrinkToFit="1"/>
    </xf>
    <xf numFmtId="0" fontId="18" fillId="0" borderId="21" xfId="1" applyFont="1" applyBorder="1" applyAlignment="1">
      <alignment vertical="center" shrinkToFit="1"/>
    </xf>
    <xf numFmtId="0" fontId="17" fillId="0" borderId="21" xfId="1" applyFont="1" applyBorder="1" applyAlignment="1">
      <alignment vertical="center" shrinkToFit="1"/>
    </xf>
    <xf numFmtId="0" fontId="18" fillId="0" borderId="12" xfId="1" applyFont="1" applyBorder="1" applyAlignment="1">
      <alignment vertical="center" shrinkToFit="1"/>
    </xf>
    <xf numFmtId="0" fontId="18" fillId="0" borderId="16" xfId="1" applyFont="1" applyBorder="1" applyAlignment="1">
      <alignment vertical="center" shrinkToFit="1"/>
    </xf>
    <xf numFmtId="0" fontId="39" fillId="0" borderId="21" xfId="1" applyFont="1" applyBorder="1" applyAlignment="1">
      <alignment vertical="center" shrinkToFit="1"/>
    </xf>
    <xf numFmtId="188" fontId="28" fillId="0" borderId="16" xfId="1" applyNumberFormat="1" applyFont="1" applyBorder="1" applyAlignment="1">
      <alignment vertical="center"/>
    </xf>
    <xf numFmtId="188" fontId="17" fillId="0" borderId="12" xfId="1" applyNumberFormat="1" applyFont="1" applyBorder="1" applyAlignment="1">
      <alignment horizontal="right" vertical="center"/>
    </xf>
    <xf numFmtId="181" fontId="39" fillId="0" borderId="28" xfId="1" applyNumberFormat="1" applyFont="1" applyBorder="1" applyAlignment="1">
      <alignment vertical="center"/>
    </xf>
    <xf numFmtId="0" fontId="26" fillId="0" borderId="18" xfId="1" applyFont="1" applyBorder="1" applyAlignment="1">
      <alignment horizontal="center" vertical="center"/>
    </xf>
    <xf numFmtId="0" fontId="18" fillId="0" borderId="33" xfId="1" applyFont="1" applyBorder="1" applyAlignment="1">
      <alignment horizontal="center" vertical="center" shrinkToFit="1"/>
    </xf>
    <xf numFmtId="38" fontId="30" fillId="0" borderId="43" xfId="4" quotePrefix="1" applyFont="1" applyBorder="1" applyAlignment="1">
      <alignment horizontal="right" vertical="center" shrinkToFit="1"/>
    </xf>
    <xf numFmtId="38" fontId="30" fillId="0" borderId="33" xfId="4" quotePrefix="1" applyFont="1" applyBorder="1" applyAlignment="1">
      <alignment horizontal="right" vertical="center" shrinkToFit="1"/>
    </xf>
    <xf numFmtId="0" fontId="17" fillId="0" borderId="27" xfId="3" applyFont="1" applyBorder="1" applyAlignment="1">
      <alignment horizontal="right" vertical="center" shrinkToFit="1"/>
    </xf>
    <xf numFmtId="0" fontId="17" fillId="0" borderId="27" xfId="3" applyFont="1" applyBorder="1" applyAlignment="1">
      <alignment horizontal="center" vertical="center" shrinkToFit="1"/>
    </xf>
    <xf numFmtId="0" fontId="17" fillId="0" borderId="9" xfId="3" applyFont="1" applyBorder="1" applyAlignment="1">
      <alignment horizontal="center" shrinkToFit="1"/>
    </xf>
    <xf numFmtId="0" fontId="2" fillId="0" borderId="0" xfId="3" applyFont="1" applyAlignment="1">
      <alignment vertical="center" wrapText="1"/>
    </xf>
    <xf numFmtId="0" fontId="5" fillId="0" borderId="0" xfId="3" applyFont="1" applyAlignment="1">
      <alignment horizontal="center" vertical="center"/>
    </xf>
    <xf numFmtId="0" fontId="4" fillId="0" borderId="0" xfId="3" applyFont="1" applyAlignment="1">
      <alignment horizontal="center" vertical="center"/>
    </xf>
    <xf numFmtId="0" fontId="10" fillId="0" borderId="0" xfId="3" applyFont="1" applyAlignment="1">
      <alignment vertical="center" shrinkToFit="1"/>
    </xf>
    <xf numFmtId="0" fontId="1" fillId="0" borderId="0" xfId="3" applyFont="1" applyAlignment="1">
      <alignment horizontal="right" vertical="center" shrinkToFit="1"/>
    </xf>
    <xf numFmtId="0" fontId="19" fillId="0" borderId="0" xfId="3" applyFont="1" applyAlignment="1">
      <alignment vertical="center" shrinkToFit="1"/>
    </xf>
    <xf numFmtId="0" fontId="9" fillId="0" borderId="0" xfId="3" applyFont="1" applyAlignment="1">
      <alignment horizontal="distributed" vertical="center"/>
    </xf>
    <xf numFmtId="177" fontId="29" fillId="0" borderId="48" xfId="3" applyNumberFormat="1" applyFont="1" applyBorder="1" applyAlignment="1">
      <alignment horizontal="center" vertical="center" wrapText="1"/>
    </xf>
    <xf numFmtId="0" fontId="0" fillId="0" borderId="12" xfId="0" applyBorder="1">
      <alignment vertical="center"/>
    </xf>
    <xf numFmtId="177" fontId="29" fillId="0" borderId="49" xfId="3" applyNumberFormat="1" applyFont="1" applyBorder="1" applyAlignment="1">
      <alignment horizontal="center" vertical="center"/>
    </xf>
    <xf numFmtId="0" fontId="0" fillId="0" borderId="16" xfId="0" applyBorder="1">
      <alignment vertical="center"/>
    </xf>
    <xf numFmtId="177" fontId="29" fillId="2" borderId="57" xfId="5" applyNumberFormat="1" applyFont="1" applyFill="1" applyBorder="1" applyAlignment="1">
      <alignment vertical="center"/>
    </xf>
    <xf numFmtId="0" fontId="0" fillId="0" borderId="58" xfId="0" applyBorder="1">
      <alignment vertical="center"/>
    </xf>
    <xf numFmtId="177" fontId="29" fillId="2" borderId="59" xfId="5" applyNumberFormat="1" applyFont="1" applyFill="1" applyBorder="1" applyAlignment="1">
      <alignment vertical="center"/>
    </xf>
    <xf numFmtId="0" fontId="0" fillId="0" borderId="60" xfId="0" applyBorder="1">
      <alignment vertical="center"/>
    </xf>
    <xf numFmtId="177" fontId="29" fillId="2" borderId="61" xfId="5" applyNumberFormat="1" applyFont="1" applyFill="1" applyBorder="1" applyAlignment="1">
      <alignment vertical="center"/>
    </xf>
    <xf numFmtId="0" fontId="0" fillId="0" borderId="62" xfId="0" applyBorder="1">
      <alignment vertical="center"/>
    </xf>
    <xf numFmtId="178" fontId="37" fillId="2" borderId="55" xfId="5" applyNumberFormat="1" applyFont="1" applyFill="1" applyBorder="1" applyAlignment="1">
      <alignment vertical="center"/>
    </xf>
    <xf numFmtId="0" fontId="0" fillId="0" borderId="56" xfId="0" applyBorder="1">
      <alignment vertical="center"/>
    </xf>
    <xf numFmtId="178" fontId="37" fillId="2" borderId="3" xfId="5" applyNumberFormat="1" applyFont="1" applyFill="1" applyBorder="1" applyAlignment="1">
      <alignment vertical="center"/>
    </xf>
    <xf numFmtId="0" fontId="0" fillId="0" borderId="4" xfId="0" applyBorder="1">
      <alignment vertical="center"/>
    </xf>
    <xf numFmtId="177" fontId="29" fillId="2" borderId="27" xfId="3" applyNumberFormat="1" applyFont="1" applyFill="1" applyBorder="1" applyAlignment="1">
      <alignment horizontal="center" vertical="center" wrapText="1"/>
    </xf>
    <xf numFmtId="177" fontId="29" fillId="2" borderId="26" xfId="3" applyNumberFormat="1" applyFont="1" applyFill="1" applyBorder="1" applyAlignment="1">
      <alignment horizontal="center" vertical="center"/>
    </xf>
    <xf numFmtId="0" fontId="62" fillId="0" borderId="0" xfId="3" quotePrefix="1" applyFont="1" applyAlignment="1">
      <alignment horizontal="center" vertical="center" textRotation="180"/>
    </xf>
    <xf numFmtId="0" fontId="29" fillId="0" borderId="20" xfId="3" applyFont="1" applyBorder="1" applyAlignment="1">
      <alignment vertical="center" shrinkToFit="1"/>
    </xf>
    <xf numFmtId="0" fontId="29" fillId="0" borderId="21" xfId="3" applyFont="1" applyBorder="1" applyAlignment="1">
      <alignment vertical="center" shrinkToFit="1"/>
    </xf>
    <xf numFmtId="0" fontId="29" fillId="0" borderId="18" xfId="3" applyFont="1" applyBorder="1" applyAlignment="1">
      <alignment vertical="center" shrinkToFit="1"/>
    </xf>
    <xf numFmtId="0" fontId="34" fillId="0" borderId="20" xfId="3" applyFont="1" applyBorder="1" applyAlignment="1">
      <alignment horizontal="center" vertical="center" shrinkToFit="1"/>
    </xf>
    <xf numFmtId="0" fontId="34" fillId="0" borderId="21" xfId="3" applyFont="1" applyBorder="1" applyAlignment="1">
      <alignment horizontal="center" vertical="center" shrinkToFit="1"/>
    </xf>
    <xf numFmtId="0" fontId="34" fillId="0" borderId="18" xfId="3" applyFont="1" applyBorder="1" applyAlignment="1">
      <alignment horizontal="center" vertical="center" shrinkToFit="1"/>
    </xf>
    <xf numFmtId="0" fontId="29" fillId="0" borderId="3" xfId="3" applyFont="1" applyBorder="1" applyAlignment="1">
      <alignment horizontal="center" vertical="center" shrinkToFit="1"/>
    </xf>
    <xf numFmtId="0" fontId="29" fillId="0" borderId="8" xfId="3" applyFont="1" applyBorder="1" applyAlignment="1">
      <alignment horizontal="center" vertical="center" shrinkToFit="1"/>
    </xf>
    <xf numFmtId="0" fontId="56" fillId="0" borderId="0" xfId="3" applyFont="1" applyAlignment="1"/>
    <xf numFmtId="0" fontId="29" fillId="2" borderId="20" xfId="3" applyFont="1" applyFill="1" applyBorder="1" applyAlignment="1">
      <alignment horizontal="center" vertical="center"/>
    </xf>
    <xf numFmtId="0" fontId="29" fillId="2" borderId="21" xfId="3" applyFont="1" applyFill="1" applyBorder="1" applyAlignment="1">
      <alignment horizontal="center" vertical="center"/>
    </xf>
    <xf numFmtId="0" fontId="29" fillId="0" borderId="5" xfId="3" applyFont="1" applyBorder="1" applyAlignment="1">
      <alignment horizontal="center" vertical="center" shrinkToFit="1"/>
    </xf>
    <xf numFmtId="0" fontId="29" fillId="0" borderId="6" xfId="3" applyFont="1" applyBorder="1" applyAlignment="1">
      <alignment horizontal="center" vertical="center" shrinkToFit="1"/>
    </xf>
    <xf numFmtId="0" fontId="53" fillId="0" borderId="0" xfId="1" quotePrefix="1" applyFont="1" applyAlignment="1">
      <alignment horizontal="center" vertical="center" textRotation="180"/>
    </xf>
    <xf numFmtId="0" fontId="9" fillId="0" borderId="0" xfId="1" applyFont="1" applyAlignment="1">
      <alignment vertical="center" wrapText="1"/>
    </xf>
    <xf numFmtId="0" fontId="18" fillId="0" borderId="20"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18" xfId="1" applyFont="1" applyBorder="1" applyAlignment="1">
      <alignment horizontal="center" vertical="center" wrapText="1"/>
    </xf>
    <xf numFmtId="0" fontId="18" fillId="0" borderId="27" xfId="1" applyFont="1" applyBorder="1" applyAlignment="1">
      <alignment horizontal="center" vertical="center"/>
    </xf>
    <xf numFmtId="0" fontId="18" fillId="0" borderId="9" xfId="1" applyFont="1" applyBorder="1" applyAlignment="1">
      <alignment horizontal="center" vertical="center"/>
    </xf>
    <xf numFmtId="0" fontId="18" fillId="0" borderId="26" xfId="1" applyFont="1" applyBorder="1" applyAlignment="1">
      <alignment horizontal="center" vertical="center"/>
    </xf>
    <xf numFmtId="0" fontId="18" fillId="0" borderId="20" xfId="1" applyFont="1" applyBorder="1" applyAlignment="1">
      <alignment horizontal="center" vertical="center"/>
    </xf>
    <xf numFmtId="0" fontId="18" fillId="0" borderId="21" xfId="1" applyFont="1" applyBorder="1" applyAlignment="1">
      <alignment horizontal="center" vertical="center"/>
    </xf>
    <xf numFmtId="0" fontId="18" fillId="0" borderId="18" xfId="1" applyFont="1" applyBorder="1" applyAlignment="1">
      <alignment horizontal="center" vertical="center"/>
    </xf>
    <xf numFmtId="0" fontId="17" fillId="0" borderId="20" xfId="1" applyFont="1" applyBorder="1" applyAlignment="1">
      <alignment horizontal="center" vertical="center" wrapText="1"/>
    </xf>
    <xf numFmtId="0" fontId="17" fillId="0" borderId="21" xfId="1" applyFont="1" applyBorder="1" applyAlignment="1">
      <alignment horizontal="center" vertical="center"/>
    </xf>
    <xf numFmtId="0" fontId="17" fillId="0" borderId="18" xfId="1" applyFont="1" applyBorder="1" applyAlignment="1">
      <alignment horizontal="center" vertical="center"/>
    </xf>
    <xf numFmtId="0" fontId="25" fillId="0" borderId="0" xfId="1" applyFont="1" applyAlignment="1">
      <alignment vertical="center"/>
    </xf>
    <xf numFmtId="0" fontId="66" fillId="0" borderId="0" xfId="1" quotePrefix="1" applyFont="1" applyAlignment="1">
      <alignment horizontal="center" vertical="center"/>
    </xf>
    <xf numFmtId="0" fontId="21" fillId="0" borderId="0" xfId="3" applyAlignment="1">
      <alignment horizontal="center" vertical="center"/>
    </xf>
    <xf numFmtId="181" fontId="18" fillId="0" borderId="21" xfId="1" applyNumberFormat="1" applyFont="1" applyBorder="1" applyAlignment="1">
      <alignment vertical="center"/>
    </xf>
    <xf numFmtId="0" fontId="19" fillId="0" borderId="27" xfId="1" applyFont="1" applyBorder="1" applyAlignment="1">
      <alignment horizontal="center" vertical="center"/>
    </xf>
    <xf numFmtId="0" fontId="19" fillId="0" borderId="26" xfId="1" applyFont="1" applyBorder="1" applyAlignment="1">
      <alignment horizontal="center" vertical="center"/>
    </xf>
    <xf numFmtId="0" fontId="19" fillId="0" borderId="11" xfId="1" applyFont="1" applyBorder="1" applyAlignment="1">
      <alignment horizontal="center" vertical="center"/>
    </xf>
    <xf numFmtId="0" fontId="0" fillId="0" borderId="11" xfId="0" applyBorder="1" applyAlignment="1">
      <alignment horizontal="center" vertical="center"/>
    </xf>
    <xf numFmtId="0" fontId="12" fillId="0" borderId="28" xfId="3" applyFont="1" applyBorder="1" applyAlignment="1">
      <alignment vertical="center" shrinkToFit="1"/>
    </xf>
    <xf numFmtId="0" fontId="12" fillId="0" borderId="21" xfId="3" applyFont="1" applyBorder="1" applyAlignment="1">
      <alignment vertical="center" shrinkToFit="1"/>
    </xf>
    <xf numFmtId="0" fontId="36" fillId="0" borderId="0" xfId="3" applyFont="1" applyAlignment="1">
      <alignment wrapText="1"/>
    </xf>
    <xf numFmtId="0" fontId="36" fillId="0" borderId="0" xfId="3" applyFont="1" applyAlignment="1"/>
    <xf numFmtId="0" fontId="12" fillId="0" borderId="9" xfId="3" applyFont="1" applyBorder="1" applyAlignment="1">
      <alignment horizontal="center" vertical="center" wrapText="1"/>
    </xf>
    <xf numFmtId="0" fontId="12" fillId="0" borderId="0" xfId="3" applyFont="1" applyAlignment="1">
      <alignment horizontal="center" vertical="center" wrapText="1"/>
    </xf>
    <xf numFmtId="0" fontId="12" fillId="0" borderId="28" xfId="3" applyFont="1" applyBorder="1" applyAlignment="1">
      <alignment horizontal="center" vertical="center" wrapText="1"/>
    </xf>
    <xf numFmtId="182" fontId="31" fillId="0" borderId="0" xfId="3" applyNumberFormat="1" applyFont="1" applyAlignment="1">
      <alignment horizontal="right" vertical="center" wrapText="1"/>
    </xf>
    <xf numFmtId="182" fontId="31" fillId="0" borderId="15" xfId="3" applyNumberFormat="1" applyFont="1" applyBorder="1" applyAlignment="1">
      <alignment horizontal="right" vertical="center" wrapText="1"/>
    </xf>
    <xf numFmtId="0" fontId="31" fillId="0" borderId="28" xfId="3" applyFont="1" applyBorder="1" applyAlignment="1">
      <alignment horizontal="left" vertical="center" wrapText="1"/>
    </xf>
    <xf numFmtId="0" fontId="31" fillId="0" borderId="16" xfId="3" applyFont="1" applyBorder="1" applyAlignment="1">
      <alignment horizontal="left" vertical="center" wrapText="1"/>
    </xf>
    <xf numFmtId="0" fontId="31" fillId="0" borderId="26" xfId="3" applyFont="1" applyBorder="1" applyAlignment="1">
      <alignment horizontal="right" vertical="center" wrapText="1"/>
    </xf>
    <xf numFmtId="0" fontId="31" fillId="0" borderId="15" xfId="3" applyFont="1" applyBorder="1" applyAlignment="1">
      <alignment horizontal="right" vertical="center" wrapText="1"/>
    </xf>
    <xf numFmtId="0" fontId="46" fillId="0" borderId="15" xfId="3" applyFont="1" applyBorder="1" applyAlignment="1">
      <alignment wrapText="1" shrinkToFit="1"/>
    </xf>
    <xf numFmtId="0" fontId="46" fillId="0" borderId="15" xfId="3" applyFont="1" applyBorder="1" applyAlignment="1">
      <alignment shrinkToFit="1"/>
    </xf>
    <xf numFmtId="0" fontId="17" fillId="0" borderId="31" xfId="3" applyFont="1" applyBorder="1" applyAlignment="1">
      <alignment horizontal="center" vertical="center"/>
    </xf>
    <xf numFmtId="0" fontId="17" fillId="0" borderId="24" xfId="3" applyFont="1" applyBorder="1" applyAlignment="1">
      <alignment horizontal="center" vertical="center"/>
    </xf>
    <xf numFmtId="0" fontId="12" fillId="0" borderId="9" xfId="3" applyFont="1" applyBorder="1" applyAlignment="1">
      <alignment horizontal="center" vertical="top" shrinkToFit="1"/>
    </xf>
    <xf numFmtId="0" fontId="12" fillId="0" borderId="28" xfId="3" applyFont="1" applyBorder="1" applyAlignment="1">
      <alignment horizontal="center" vertical="top" shrinkToFit="1"/>
    </xf>
    <xf numFmtId="0" fontId="12" fillId="0" borderId="31" xfId="3" applyFont="1" applyBorder="1" applyAlignment="1">
      <alignment horizontal="center" vertical="center"/>
    </xf>
    <xf numFmtId="0" fontId="12" fillId="0" borderId="24" xfId="3" applyFont="1" applyBorder="1" applyAlignment="1">
      <alignment horizontal="center" vertical="center"/>
    </xf>
    <xf numFmtId="0" fontId="12" fillId="0" borderId="29" xfId="3" applyFont="1" applyBorder="1" applyAlignment="1">
      <alignment horizontal="center" vertical="center"/>
    </xf>
    <xf numFmtId="0" fontId="12" fillId="0" borderId="25" xfId="3" applyFont="1" applyBorder="1" applyAlignment="1">
      <alignment horizontal="center" vertical="center" wrapText="1"/>
    </xf>
    <xf numFmtId="0" fontId="43" fillId="0" borderId="28" xfId="3" applyFont="1" applyBorder="1">
      <alignment vertical="center"/>
    </xf>
    <xf numFmtId="0" fontId="43" fillId="0" borderId="21" xfId="3" applyFont="1" applyBorder="1">
      <alignment vertical="center"/>
    </xf>
    <xf numFmtId="0" fontId="64" fillId="0" borderId="9" xfId="3" applyFont="1" applyBorder="1" applyAlignment="1">
      <alignment horizontal="center" vertical="center" textRotation="255" shrinkToFit="1"/>
    </xf>
    <xf numFmtId="0" fontId="64" fillId="0" borderId="26" xfId="3" applyFont="1" applyBorder="1" applyAlignment="1">
      <alignment horizontal="center" vertical="center" textRotation="255" shrinkToFit="1"/>
    </xf>
    <xf numFmtId="0" fontId="12" fillId="0" borderId="20" xfId="3" applyFont="1" applyBorder="1" applyAlignment="1">
      <alignment horizontal="center" vertical="center" wrapText="1"/>
    </xf>
    <xf numFmtId="0" fontId="12" fillId="0" borderId="21" xfId="3" applyFont="1" applyBorder="1" applyAlignment="1">
      <alignment horizontal="center" vertical="center" wrapText="1"/>
    </xf>
    <xf numFmtId="0" fontId="12" fillId="0" borderId="18" xfId="3" applyFont="1" applyBorder="1" applyAlignment="1">
      <alignment horizontal="center" vertical="center" wrapText="1"/>
    </xf>
    <xf numFmtId="0" fontId="31" fillId="0" borderId="26" xfId="3" applyFont="1" applyBorder="1" applyAlignment="1">
      <alignment horizontal="center" vertical="center" wrapText="1"/>
    </xf>
    <xf numFmtId="0" fontId="31" fillId="0" borderId="15" xfId="3" applyFont="1" applyBorder="1" applyAlignment="1">
      <alignment horizontal="center" vertical="center" wrapText="1"/>
    </xf>
    <xf numFmtId="0" fontId="31" fillId="0" borderId="0" xfId="3" applyFont="1" applyAlignment="1">
      <alignment horizontal="right" vertical="center" wrapText="1"/>
    </xf>
    <xf numFmtId="0" fontId="12" fillId="0" borderId="27" xfId="3" applyFont="1" applyBorder="1" applyAlignment="1">
      <alignment horizontal="center" vertical="top" shrinkToFit="1"/>
    </xf>
    <xf numFmtId="0" fontId="12" fillId="0" borderId="12" xfId="3" applyFont="1" applyBorder="1" applyAlignment="1">
      <alignment horizontal="center" vertical="top" shrinkToFit="1"/>
    </xf>
    <xf numFmtId="0" fontId="17" fillId="0" borderId="25" xfId="3" applyFont="1" applyBorder="1" applyAlignment="1">
      <alignment horizontal="center" vertical="center" wrapText="1"/>
    </xf>
    <xf numFmtId="0" fontId="12" fillId="0" borderId="27" xfId="3" applyFont="1" applyBorder="1" applyAlignment="1">
      <alignment horizontal="center" vertical="center" wrapText="1"/>
    </xf>
    <xf numFmtId="0" fontId="12" fillId="0" borderId="12" xfId="3" applyFont="1" applyBorder="1" applyAlignment="1">
      <alignment horizontal="center" vertical="center" wrapText="1"/>
    </xf>
    <xf numFmtId="0" fontId="12" fillId="0" borderId="26" xfId="3" applyFont="1" applyBorder="1" applyAlignment="1">
      <alignment horizontal="center" vertical="center" wrapText="1"/>
    </xf>
    <xf numFmtId="0" fontId="12" fillId="0" borderId="16" xfId="3" applyFont="1" applyBorder="1" applyAlignment="1">
      <alignment horizontal="center" vertical="center" wrapText="1"/>
    </xf>
    <xf numFmtId="0" fontId="41" fillId="0" borderId="25" xfId="3" applyFont="1" applyBorder="1" applyAlignment="1">
      <alignment horizontal="center" vertical="center" wrapText="1"/>
    </xf>
    <xf numFmtId="0" fontId="26" fillId="0" borderId="11" xfId="3" applyFont="1" applyBorder="1" applyAlignment="1">
      <alignment horizontal="center" vertical="center" shrinkToFit="1"/>
    </xf>
    <xf numFmtId="0" fontId="26" fillId="0" borderId="12" xfId="3" applyFont="1" applyBorder="1" applyAlignment="1">
      <alignment horizontal="center" vertical="center" shrinkToFit="1"/>
    </xf>
    <xf numFmtId="0" fontId="26" fillId="0" borderId="0" xfId="3" applyFont="1" applyAlignment="1">
      <alignment horizontal="center" vertical="center" shrinkToFit="1"/>
    </xf>
    <xf numFmtId="0" fontId="26" fillId="0" borderId="28" xfId="3" applyFont="1" applyBorder="1" applyAlignment="1">
      <alignment horizontal="center" vertical="center" shrinkToFit="1"/>
    </xf>
    <xf numFmtId="0" fontId="12" fillId="0" borderId="9" xfId="3" applyFont="1" applyBorder="1" applyAlignment="1">
      <alignment horizontal="left" vertical="top" shrinkToFit="1"/>
    </xf>
    <xf numFmtId="0" fontId="12" fillId="0" borderId="28" xfId="3" applyFont="1" applyBorder="1" applyAlignment="1">
      <alignment horizontal="left" vertical="top" shrinkToFit="1"/>
    </xf>
    <xf numFmtId="0" fontId="26" fillId="0" borderId="15" xfId="3" applyFont="1" applyBorder="1" applyAlignment="1">
      <alignment horizontal="center" vertical="center" wrapText="1"/>
    </xf>
    <xf numFmtId="0" fontId="26" fillId="0" borderId="16" xfId="3" applyFont="1" applyBorder="1" applyAlignment="1">
      <alignment horizontal="center" vertical="center" wrapText="1"/>
    </xf>
    <xf numFmtId="0" fontId="12" fillId="0" borderId="9" xfId="3" applyFont="1" applyBorder="1" applyAlignment="1">
      <alignment horizontal="left" vertical="center" shrinkToFit="1"/>
    </xf>
    <xf numFmtId="0" fontId="12" fillId="0" borderId="28" xfId="3" applyFont="1" applyBorder="1" applyAlignment="1">
      <alignment horizontal="left" vertical="center" shrinkToFit="1"/>
    </xf>
    <xf numFmtId="0" fontId="12" fillId="0" borderId="9" xfId="3" applyFont="1" applyBorder="1" applyAlignment="1">
      <alignment horizontal="left" shrinkToFit="1"/>
    </xf>
    <xf numFmtId="0" fontId="12" fillId="0" borderId="28" xfId="3" applyFont="1" applyBorder="1" applyAlignment="1">
      <alignment horizontal="left" shrinkToFit="1"/>
    </xf>
    <xf numFmtId="0" fontId="12" fillId="0" borderId="21" xfId="3" applyFont="1" applyBorder="1" applyAlignment="1">
      <alignment horizontal="right" vertical="top" shrinkToFit="1"/>
    </xf>
    <xf numFmtId="0" fontId="12" fillId="0" borderId="20" xfId="3" applyFont="1" applyBorder="1" applyAlignment="1">
      <alignment horizontal="center" vertical="center" textRotation="255" shrinkToFit="1"/>
    </xf>
    <xf numFmtId="0" fontId="12" fillId="0" borderId="21" xfId="3" applyFont="1" applyBorder="1" applyAlignment="1">
      <alignment horizontal="center" vertical="center" textRotation="255" shrinkToFit="1"/>
    </xf>
    <xf numFmtId="0" fontId="12" fillId="0" borderId="18" xfId="3" applyFont="1" applyBorder="1" applyAlignment="1">
      <alignment horizontal="center" vertical="center" textRotation="255" shrinkToFit="1"/>
    </xf>
    <xf numFmtId="0" fontId="12" fillId="0" borderId="25" xfId="3" applyFont="1" applyBorder="1" applyAlignment="1">
      <alignment horizontal="center" vertical="top" wrapText="1"/>
    </xf>
    <xf numFmtId="0" fontId="17" fillId="0" borderId="11" xfId="3" applyFont="1" applyBorder="1">
      <alignment vertical="center"/>
    </xf>
    <xf numFmtId="0" fontId="17" fillId="0" borderId="12" xfId="3" applyFont="1" applyBorder="1">
      <alignment vertical="center"/>
    </xf>
    <xf numFmtId="0" fontId="12" fillId="0" borderId="21" xfId="3" applyFont="1" applyBorder="1" applyAlignment="1">
      <alignment horizontal="center" vertical="center" shrinkToFit="1"/>
    </xf>
    <xf numFmtId="0" fontId="12" fillId="0" borderId="11" xfId="3" applyFont="1" applyBorder="1" applyAlignment="1">
      <alignment horizontal="center" vertical="center" wrapText="1"/>
    </xf>
    <xf numFmtId="0" fontId="12" fillId="0" borderId="15" xfId="3" applyFont="1" applyBorder="1" applyAlignment="1">
      <alignment horizontal="center" vertical="center" wrapText="1"/>
    </xf>
    <xf numFmtId="179" fontId="44" fillId="0" borderId="9" xfId="5" quotePrefix="1" applyNumberFormat="1" applyFont="1" applyBorder="1" applyAlignment="1">
      <alignment horizontal="center" shrinkToFit="1"/>
    </xf>
    <xf numFmtId="179" fontId="44" fillId="0" borderId="28" xfId="5" applyNumberFormat="1" applyFont="1" applyBorder="1" applyAlignment="1">
      <alignment horizontal="center" shrinkToFit="1"/>
    </xf>
    <xf numFmtId="0" fontId="12" fillId="0" borderId="20" xfId="3" applyFont="1" applyBorder="1" applyAlignment="1">
      <alignment horizontal="left" vertical="top" shrinkToFit="1"/>
    </xf>
    <xf numFmtId="0" fontId="17" fillId="0" borderId="0" xfId="3" applyFont="1">
      <alignment vertical="center"/>
    </xf>
    <xf numFmtId="0" fontId="17" fillId="0" borderId="28" xfId="3" applyFont="1" applyBorder="1">
      <alignment vertical="center"/>
    </xf>
    <xf numFmtId="0" fontId="17" fillId="0" borderId="15" xfId="3" applyFont="1" applyBorder="1">
      <alignment vertical="center"/>
    </xf>
    <xf numFmtId="0" fontId="17" fillId="0" borderId="16" xfId="3" applyFont="1" applyBorder="1">
      <alignment vertical="center"/>
    </xf>
    <xf numFmtId="0" fontId="12" fillId="0" borderId="31" xfId="3" applyFont="1" applyBorder="1" applyAlignment="1">
      <alignment horizontal="center" vertical="center" wrapText="1"/>
    </xf>
    <xf numFmtId="0" fontId="0" fillId="0" borderId="29" xfId="0" applyBorder="1" applyAlignment="1">
      <alignment horizontal="center" vertical="center"/>
    </xf>
    <xf numFmtId="0" fontId="12" fillId="0" borderId="24" xfId="3" applyFont="1" applyBorder="1" applyAlignment="1">
      <alignment horizontal="center" vertical="center" wrapText="1"/>
    </xf>
    <xf numFmtId="0" fontId="0" fillId="0" borderId="29" xfId="0" applyBorder="1" applyAlignment="1">
      <alignment horizontal="center" vertical="center" wrapText="1"/>
    </xf>
    <xf numFmtId="0" fontId="12" fillId="0" borderId="27" xfId="3" applyFont="1" applyBorder="1" applyAlignment="1">
      <alignment horizontal="left" vertical="center" shrinkToFit="1"/>
    </xf>
    <xf numFmtId="0" fontId="12" fillId="0" borderId="12" xfId="3" applyFont="1" applyBorder="1" applyAlignment="1">
      <alignment horizontal="left" vertical="center" shrinkToFit="1"/>
    </xf>
    <xf numFmtId="0" fontId="12" fillId="0" borderId="26" xfId="3" applyFont="1" applyBorder="1" applyAlignment="1">
      <alignment horizontal="left" vertical="center" shrinkToFit="1"/>
    </xf>
    <xf numFmtId="0" fontId="12" fillId="0" borderId="16" xfId="3" applyFont="1" applyBorder="1" applyAlignment="1">
      <alignment horizontal="left" vertical="center" shrinkToFit="1"/>
    </xf>
    <xf numFmtId="0" fontId="12" fillId="0" borderId="31" xfId="3" applyFont="1" applyBorder="1" applyAlignment="1">
      <alignment horizontal="center" vertical="center" shrinkToFit="1"/>
    </xf>
    <xf numFmtId="0" fontId="12" fillId="0" borderId="29" xfId="3" applyFont="1" applyBorder="1" applyAlignment="1">
      <alignment horizontal="center" vertical="center" shrinkToFit="1"/>
    </xf>
    <xf numFmtId="0" fontId="12" fillId="0" borderId="11" xfId="3" applyFont="1" applyBorder="1" applyAlignment="1">
      <alignment vertical="center" shrinkToFit="1"/>
    </xf>
    <xf numFmtId="0" fontId="12" fillId="0" borderId="12" xfId="3" applyFont="1" applyBorder="1" applyAlignment="1">
      <alignment vertical="center" shrinkToFit="1"/>
    </xf>
    <xf numFmtId="0" fontId="43" fillId="0" borderId="28" xfId="3" applyFont="1" applyBorder="1" applyAlignment="1">
      <alignment vertical="center" shrinkToFit="1"/>
    </xf>
    <xf numFmtId="0" fontId="43" fillId="0" borderId="21" xfId="3" applyFont="1" applyBorder="1" applyAlignment="1">
      <alignment vertical="center" shrinkToFit="1"/>
    </xf>
    <xf numFmtId="179" fontId="11" fillId="0" borderId="9" xfId="5" applyNumberFormat="1" applyFont="1" applyBorder="1" applyAlignment="1">
      <alignment horizontal="center" vertical="top" shrinkToFit="1"/>
    </xf>
    <xf numFmtId="179" fontId="11" fillId="0" borderId="28" xfId="5" applyNumberFormat="1" applyFont="1" applyBorder="1" applyAlignment="1">
      <alignment horizontal="center" vertical="top" shrinkToFit="1"/>
    </xf>
    <xf numFmtId="0" fontId="64" fillId="0" borderId="27" xfId="3" applyFont="1" applyBorder="1" applyAlignment="1">
      <alignment horizontal="center" vertical="center" textRotation="255" shrinkToFit="1"/>
    </xf>
    <xf numFmtId="0" fontId="63" fillId="0" borderId="9" xfId="3" applyFont="1" applyBorder="1" applyAlignment="1">
      <alignment horizontal="center" vertical="center" textRotation="255" shrinkToFit="1"/>
    </xf>
    <xf numFmtId="0" fontId="12" fillId="0" borderId="20" xfId="3" applyFont="1" applyBorder="1" applyAlignment="1">
      <alignment horizontal="justify" vertical="top" wrapText="1"/>
    </xf>
    <xf numFmtId="0" fontId="12" fillId="0" borderId="21" xfId="3" applyFont="1" applyBorder="1" applyAlignment="1">
      <alignment horizontal="justify" vertical="top" wrapText="1"/>
    </xf>
    <xf numFmtId="0" fontId="12" fillId="0" borderId="18" xfId="3" applyFont="1" applyBorder="1" applyAlignment="1">
      <alignment horizontal="justify" vertical="top" wrapText="1"/>
    </xf>
    <xf numFmtId="0" fontId="12" fillId="0" borderId="27" xfId="3" applyFont="1" applyBorder="1" applyAlignment="1">
      <alignment horizontal="center" wrapText="1"/>
    </xf>
    <xf numFmtId="0" fontId="12" fillId="0" borderId="11" xfId="3" applyFont="1" applyBorder="1" applyAlignment="1">
      <alignment horizontal="center" wrapText="1"/>
    </xf>
    <xf numFmtId="0" fontId="12" fillId="0" borderId="12" xfId="3" applyFont="1" applyBorder="1" applyAlignment="1">
      <alignment horizontal="center" wrapText="1"/>
    </xf>
    <xf numFmtId="0" fontId="12" fillId="0" borderId="16" xfId="3" applyFont="1" applyBorder="1" applyAlignment="1">
      <alignment vertical="center" shrinkToFit="1"/>
    </xf>
    <xf numFmtId="0" fontId="12" fillId="0" borderId="18" xfId="3" applyFont="1" applyBorder="1" applyAlignment="1">
      <alignment vertical="center" shrinkToFit="1"/>
    </xf>
    <xf numFmtId="0" fontId="19" fillId="0" borderId="31" xfId="3" applyFont="1" applyBorder="1" applyAlignment="1">
      <alignment horizontal="center" vertical="center"/>
    </xf>
    <xf numFmtId="0" fontId="19" fillId="0" borderId="24" xfId="3" applyFont="1" applyBorder="1" applyAlignment="1">
      <alignment horizontal="center" vertical="center"/>
    </xf>
    <xf numFmtId="0" fontId="19" fillId="0" borderId="29" xfId="3" applyFont="1" applyBorder="1" applyAlignment="1">
      <alignment horizontal="center" vertical="center"/>
    </xf>
    <xf numFmtId="0" fontId="54" fillId="0" borderId="20" xfId="3" applyFont="1" applyBorder="1" applyAlignment="1">
      <alignment vertical="center" wrapText="1"/>
    </xf>
    <xf numFmtId="0" fontId="54" fillId="0" borderId="21" xfId="3" applyFont="1" applyBorder="1" applyAlignment="1">
      <alignment vertical="center" wrapText="1"/>
    </xf>
    <xf numFmtId="0" fontId="54" fillId="0" borderId="25" xfId="3" applyFont="1" applyBorder="1" applyAlignment="1">
      <alignment vertical="center" wrapText="1"/>
    </xf>
    <xf numFmtId="0" fontId="14" fillId="0" borderId="0" xfId="3" applyFont="1" applyAlignment="1">
      <alignment horizontal="center" vertical="center" wrapText="1"/>
    </xf>
    <xf numFmtId="0" fontId="53" fillId="0" borderId="0" xfId="3" applyFont="1" applyAlignment="1">
      <alignment horizontal="center" vertical="center"/>
    </xf>
    <xf numFmtId="0" fontId="53" fillId="0" borderId="28" xfId="3" applyFont="1" applyBorder="1" applyAlignment="1">
      <alignment horizontal="center" vertical="center"/>
    </xf>
    <xf numFmtId="0" fontId="14" fillId="0" borderId="15" xfId="3" applyFont="1" applyBorder="1" applyAlignment="1">
      <alignment horizontal="center" vertical="center" wrapText="1"/>
    </xf>
    <xf numFmtId="0" fontId="53" fillId="0" borderId="15" xfId="3" applyFont="1" applyBorder="1" applyAlignment="1">
      <alignment horizontal="center" vertical="center"/>
    </xf>
    <xf numFmtId="0" fontId="53" fillId="0" borderId="16" xfId="3" applyFont="1" applyBorder="1" applyAlignment="1">
      <alignment horizontal="center" vertical="center"/>
    </xf>
    <xf numFmtId="0" fontId="18" fillId="0" borderId="27" xfId="1" applyFont="1" applyBorder="1" applyAlignment="1">
      <alignment horizontal="center" vertical="center" wrapText="1"/>
    </xf>
    <xf numFmtId="0" fontId="18" fillId="0" borderId="11" xfId="1" applyFont="1" applyBorder="1" applyAlignment="1">
      <alignment horizontal="center" vertical="center"/>
    </xf>
    <xf numFmtId="0" fontId="18" fillId="0" borderId="12" xfId="1" applyFont="1" applyBorder="1" applyAlignment="1">
      <alignment horizontal="center" vertical="center"/>
    </xf>
    <xf numFmtId="0" fontId="18" fillId="0" borderId="15" xfId="1" applyFont="1" applyBorder="1" applyAlignment="1">
      <alignment horizontal="center" vertical="center"/>
    </xf>
    <xf numFmtId="0" fontId="18" fillId="0" borderId="16" xfId="1" applyFont="1" applyBorder="1" applyAlignment="1">
      <alignment horizontal="center" vertical="center"/>
    </xf>
    <xf numFmtId="0" fontId="18" fillId="0" borderId="20" xfId="3" applyFont="1" applyBorder="1" applyAlignment="1">
      <alignment horizontal="center" vertical="center"/>
    </xf>
    <xf numFmtId="0" fontId="18" fillId="0" borderId="18" xfId="3" applyFont="1" applyBorder="1" applyAlignment="1">
      <alignment horizontal="center" vertical="center"/>
    </xf>
    <xf numFmtId="0" fontId="18" fillId="0" borderId="20" xfId="1" applyFont="1" applyBorder="1" applyAlignment="1">
      <alignment horizontal="center" vertical="center" shrinkToFit="1"/>
    </xf>
    <xf numFmtId="0" fontId="18" fillId="0" borderId="18" xfId="1" applyFont="1" applyBorder="1" applyAlignment="1">
      <alignment horizontal="center" vertical="center" shrinkToFit="1"/>
    </xf>
    <xf numFmtId="0" fontId="18" fillId="0" borderId="25" xfId="1" applyFont="1" applyBorder="1" applyAlignment="1">
      <alignment horizontal="center" vertical="center"/>
    </xf>
    <xf numFmtId="0" fontId="18" fillId="0" borderId="31" xfId="1" applyFont="1" applyBorder="1" applyAlignment="1">
      <alignment horizontal="center" vertical="center" wrapText="1"/>
    </xf>
    <xf numFmtId="0" fontId="18" fillId="0" borderId="29" xfId="1" applyFont="1" applyBorder="1" applyAlignment="1">
      <alignment horizontal="center" vertical="center" wrapText="1"/>
    </xf>
    <xf numFmtId="0" fontId="53" fillId="0" borderId="0" xfId="3" quotePrefix="1" applyFont="1" applyAlignment="1">
      <alignment horizontal="center" vertical="center" textRotation="180"/>
    </xf>
    <xf numFmtId="0" fontId="54" fillId="0" borderId="11" xfId="1" applyFont="1" applyBorder="1" applyAlignment="1">
      <alignment vertical="top" wrapText="1"/>
    </xf>
    <xf numFmtId="0" fontId="54" fillId="0" borderId="0" xfId="1" applyFont="1" applyAlignment="1">
      <alignment vertical="top" wrapText="1"/>
    </xf>
    <xf numFmtId="0" fontId="30" fillId="0" borderId="64" xfId="1" applyFont="1" applyBorder="1" applyAlignment="1">
      <alignment horizontal="center" vertical="center"/>
    </xf>
    <xf numFmtId="0" fontId="0" fillId="0" borderId="13" xfId="0" applyBorder="1" applyAlignment="1">
      <alignment horizontal="center" vertical="center"/>
    </xf>
    <xf numFmtId="38" fontId="30" fillId="0" borderId="40" xfId="4" applyFont="1" applyBorder="1" applyAlignment="1">
      <alignment vertical="center" shrinkToFit="1"/>
    </xf>
    <xf numFmtId="0" fontId="0" fillId="0" borderId="38" xfId="0" applyBorder="1" applyAlignment="1">
      <alignment vertical="center" shrinkToFit="1"/>
    </xf>
    <xf numFmtId="0" fontId="30" fillId="0" borderId="64" xfId="1" applyFont="1" applyBorder="1" applyAlignment="1">
      <alignment horizontal="center" vertical="center" shrinkToFit="1"/>
    </xf>
    <xf numFmtId="0" fontId="0" fillId="0" borderId="13" xfId="0" applyBorder="1" applyAlignment="1">
      <alignment horizontal="center" vertical="center" shrinkToFit="1"/>
    </xf>
    <xf numFmtId="0" fontId="18" fillId="0" borderId="28" xfId="1" applyFont="1" applyBorder="1" applyAlignment="1">
      <alignment horizontal="center" vertical="center"/>
    </xf>
    <xf numFmtId="0" fontId="18" fillId="0" borderId="33" xfId="1" applyFont="1" applyBorder="1" applyAlignment="1">
      <alignment horizontal="center" vertical="center" shrinkToFit="1"/>
    </xf>
    <xf numFmtId="0" fontId="18" fillId="0" borderId="43" xfId="1" applyFont="1" applyBorder="1" applyAlignment="1">
      <alignment horizontal="center" vertical="center" shrinkToFit="1"/>
    </xf>
    <xf numFmtId="0" fontId="18" fillId="0" borderId="13" xfId="1" applyFont="1" applyBorder="1" applyAlignment="1">
      <alignment horizontal="center" vertical="center" shrinkToFit="1"/>
    </xf>
    <xf numFmtId="0" fontId="18" fillId="0" borderId="38" xfId="1" applyFont="1" applyBorder="1" applyAlignment="1">
      <alignment horizontal="center" vertical="center" shrinkToFit="1"/>
    </xf>
    <xf numFmtId="0" fontId="54" fillId="0" borderId="18" xfId="3" applyFont="1" applyBorder="1" applyAlignment="1">
      <alignment vertical="center" wrapText="1"/>
    </xf>
    <xf numFmtId="0" fontId="58" fillId="0" borderId="0" xfId="3" applyFont="1" applyAlignment="1">
      <alignment horizontal="center" vertical="center"/>
    </xf>
    <xf numFmtId="0" fontId="58" fillId="0" borderId="28" xfId="3" applyFont="1" applyBorder="1" applyAlignment="1">
      <alignment horizontal="center" vertical="center"/>
    </xf>
  </cellXfs>
  <cellStyles count="9">
    <cellStyle name="桁区切り 2" xfId="4" xr:uid="{00000000-0005-0000-0000-000002000000}"/>
    <cellStyle name="桁区切り 2 2" xfId="7" xr:uid="{00000000-0005-0000-0000-000003000000}"/>
    <cellStyle name="桁区切り 3" xfId="5" xr:uid="{00000000-0005-0000-0000-000004000000}"/>
    <cellStyle name="桁区切り 4" xfId="6" xr:uid="{00000000-0005-0000-0000-000005000000}"/>
    <cellStyle name="標準" xfId="0" builtinId="0"/>
    <cellStyle name="標準 2" xfId="1" xr:uid="{00000000-0005-0000-0000-000007000000}"/>
    <cellStyle name="標準 3" xfId="3" xr:uid="{00000000-0005-0000-0000-000008000000}"/>
    <cellStyle name="標準 3 2" xfId="8" xr:uid="{00000000-0005-0000-0000-000009000000}"/>
    <cellStyle name="未定義" xfId="2" xr:uid="{00000000-0005-0000-0000-00000A000000}"/>
  </cellStyles>
  <dxfs count="3">
    <dxf>
      <font>
        <color theme="0"/>
      </font>
    </dxf>
    <dxf>
      <font>
        <color theme="0"/>
      </font>
    </dxf>
    <dxf>
      <font>
        <color theme="8" tint="0.79998168889431442"/>
      </font>
    </dxf>
  </dxfs>
  <tableStyles count="0" defaultTableStyle="TableStyleMedium9" defaultPivotStyle="PivotStyleLight16"/>
  <colors>
    <mruColors>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0</xdr:colOff>
      <xdr:row>41</xdr:row>
      <xdr:rowOff>47625</xdr:rowOff>
    </xdr:from>
    <xdr:to>
      <xdr:col>21</xdr:col>
      <xdr:colOff>180975</xdr:colOff>
      <xdr:row>48</xdr:row>
      <xdr:rowOff>76200</xdr:rowOff>
    </xdr:to>
    <xdr:sp macro="" textlink="">
      <xdr:nvSpPr>
        <xdr:cNvPr id="2" name="右中かっこ 1">
          <a:extLst>
            <a:ext uri="{FF2B5EF4-FFF2-40B4-BE49-F238E27FC236}">
              <a16:creationId xmlns:a16="http://schemas.microsoft.com/office/drawing/2014/main" id="{00000000-0008-0000-1000-000002000000}"/>
            </a:ext>
          </a:extLst>
        </xdr:cNvPr>
        <xdr:cNvSpPr/>
      </xdr:nvSpPr>
      <xdr:spPr>
        <a:xfrm>
          <a:off x="14401800" y="7077075"/>
          <a:ext cx="180975" cy="1057275"/>
        </a:xfrm>
        <a:prstGeom prst="rightBrace">
          <a:avLst>
            <a:gd name="adj1" fmla="val 44444"/>
            <a:gd name="adj2" fmla="val 49187"/>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0</xdr:col>
      <xdr:colOff>127541</xdr:colOff>
      <xdr:row>11</xdr:row>
      <xdr:rowOff>148927</xdr:rowOff>
    </xdr:from>
    <xdr:ext cx="3452846" cy="578446"/>
    <xdr:sp macro="" textlink="">
      <xdr:nvSpPr>
        <xdr:cNvPr id="3" name="角丸四角形吹き出し 2">
          <a:extLst>
            <a:ext uri="{FF2B5EF4-FFF2-40B4-BE49-F238E27FC236}">
              <a16:creationId xmlns:a16="http://schemas.microsoft.com/office/drawing/2014/main" id="{00000000-0008-0000-1000-000003000000}"/>
            </a:ext>
          </a:extLst>
        </xdr:cNvPr>
        <xdr:cNvSpPr/>
      </xdr:nvSpPr>
      <xdr:spPr>
        <a:xfrm>
          <a:off x="127541" y="2234902"/>
          <a:ext cx="3452846" cy="578446"/>
        </a:xfrm>
        <a:prstGeom prst="wedgeRoundRectCallout">
          <a:avLst>
            <a:gd name="adj1" fmla="val -2754"/>
            <a:gd name="adj2" fmla="val 110998"/>
            <a:gd name="adj3" fmla="val 16667"/>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spAutoFit/>
        </a:bodyPr>
        <a:lstStyle/>
        <a:p>
          <a:pPr algn="l"/>
          <a:r>
            <a:rPr kumimoji="1" lang="ja-JP" altLang="en-US" sz="900">
              <a:solidFill>
                <a:sysClr val="windowText" lastClr="000000"/>
              </a:solidFill>
              <a:latin typeface="ＭＳ ゴシック" pitchFamily="49" charset="-128"/>
              <a:ea typeface="ＭＳ ゴシック" pitchFamily="49" charset="-128"/>
            </a:rPr>
            <a:t>現地検査終了から認証登録までの間に変更届を提出する場合は</a:t>
          </a:r>
        </a:p>
        <a:p>
          <a:pPr algn="l"/>
          <a:r>
            <a:rPr kumimoji="1" lang="ja-JP" altLang="en-US" sz="900">
              <a:solidFill>
                <a:sysClr val="windowText" lastClr="000000"/>
              </a:solidFill>
              <a:latin typeface="ＭＳ ゴシック" pitchFamily="49" charset="-128"/>
              <a:ea typeface="ＭＳ ゴシック" pitchFamily="49" charset="-128"/>
            </a:rPr>
            <a:t>「</a:t>
          </a:r>
          <a:r>
            <a:rPr kumimoji="1" lang="ja-JP" altLang="en-US" sz="900" u="sng">
              <a:solidFill>
                <a:sysClr val="windowText" lastClr="000000"/>
              </a:solidFill>
              <a:latin typeface="ＭＳ ゴシック" pitchFamily="49" charset="-128"/>
              <a:ea typeface="ＭＳ ゴシック" pitchFamily="49" charset="-128"/>
            </a:rPr>
            <a:t>○月○日付けで認証申請した内容</a:t>
          </a:r>
          <a:r>
            <a:rPr kumimoji="1" lang="ja-JP" altLang="en-US" sz="900">
              <a:solidFill>
                <a:sysClr val="windowText" lastClr="000000"/>
              </a:solidFill>
              <a:latin typeface="ＭＳ ゴシック" pitchFamily="49" charset="-128"/>
              <a:ea typeface="ＭＳ ゴシック" pitchFamily="49" charset="-128"/>
            </a:rPr>
            <a:t>」と記入し、申請者下段の</a:t>
          </a:r>
        </a:p>
        <a:p>
          <a:pPr algn="l"/>
          <a:r>
            <a:rPr kumimoji="1" lang="ja-JP" altLang="en-US" sz="900">
              <a:solidFill>
                <a:sysClr val="windowText" lastClr="000000"/>
              </a:solidFill>
              <a:latin typeface="ＭＳ ゴシック" pitchFamily="49" charset="-128"/>
              <a:ea typeface="ＭＳ ゴシック" pitchFamily="49" charset="-128"/>
            </a:rPr>
            <a:t>認証番号は空欄とする。</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4</xdr:col>
      <xdr:colOff>2286000</xdr:colOff>
      <xdr:row>23</xdr:row>
      <xdr:rowOff>47625</xdr:rowOff>
    </xdr:from>
    <xdr:to>
      <xdr:col>4</xdr:col>
      <xdr:colOff>2400300</xdr:colOff>
      <xdr:row>24</xdr:row>
      <xdr:rowOff>180975</xdr:rowOff>
    </xdr:to>
    <xdr:sp macro="" textlink="">
      <xdr:nvSpPr>
        <xdr:cNvPr id="2" name="右中かっこ 1">
          <a:extLst>
            <a:ext uri="{FF2B5EF4-FFF2-40B4-BE49-F238E27FC236}">
              <a16:creationId xmlns:a16="http://schemas.microsoft.com/office/drawing/2014/main" id="{62C10207-BF60-4073-85F2-4368AC194B99}"/>
            </a:ext>
          </a:extLst>
        </xdr:cNvPr>
        <xdr:cNvSpPr/>
      </xdr:nvSpPr>
      <xdr:spPr>
        <a:xfrm>
          <a:off x="5204460" y="4154805"/>
          <a:ext cx="0" cy="361950"/>
        </a:xfrm>
        <a:prstGeom prst="rightBrac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oneCellAnchor>
    <xdr:from>
      <xdr:col>4</xdr:col>
      <xdr:colOff>1046480</xdr:colOff>
      <xdr:row>35</xdr:row>
      <xdr:rowOff>50800</xdr:rowOff>
    </xdr:from>
    <xdr:ext cx="1523588" cy="177196"/>
    <xdr:sp macro="" textlink="">
      <xdr:nvSpPr>
        <xdr:cNvPr id="5" name="角丸四角形吹き出し 4">
          <a:extLst>
            <a:ext uri="{FF2B5EF4-FFF2-40B4-BE49-F238E27FC236}">
              <a16:creationId xmlns:a16="http://schemas.microsoft.com/office/drawing/2014/main" id="{BBB99F18-681F-438D-ADC5-B5E28DF90B39}"/>
            </a:ext>
          </a:extLst>
        </xdr:cNvPr>
        <xdr:cNvSpPr/>
      </xdr:nvSpPr>
      <xdr:spPr>
        <a:xfrm>
          <a:off x="4544060" y="9545320"/>
          <a:ext cx="1523588" cy="177196"/>
        </a:xfrm>
        <a:prstGeom prst="wedgeRoundRectCallout">
          <a:avLst>
            <a:gd name="adj1" fmla="val -92630"/>
            <a:gd name="adj2" fmla="val 25277"/>
            <a:gd name="adj3" fmla="val 16667"/>
          </a:avLst>
        </a:prstGeom>
        <a:noFill/>
        <a:ln w="6350" cmpd="sng">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none" lIns="36000" tIns="36000" rIns="36000" bIns="36000" rtlCol="0" anchor="ctr">
          <a:noAutofit/>
        </a:bodyPr>
        <a:lstStyle/>
        <a:p>
          <a:pPr algn="l"/>
          <a:r>
            <a:rPr kumimoji="1" lang="ja-JP" altLang="en-US" sz="800">
              <a:solidFill>
                <a:sysClr val="windowText" lastClr="000000"/>
              </a:solidFill>
              <a:latin typeface="ＭＳ ゴシック" pitchFamily="49" charset="-128"/>
              <a:ea typeface="ＭＳ ゴシック" pitchFamily="49" charset="-128"/>
            </a:rPr>
            <a:t>ページ番号を必ず記載すること</a:t>
          </a:r>
          <a:endParaRPr kumimoji="1" lang="ja-JP" altLang="en-US" sz="1100">
            <a:solidFill>
              <a:sysClr val="windowText" lastClr="000000"/>
            </a:solidFill>
          </a:endParaRPr>
        </a:p>
      </xdr:txBody>
    </xdr:sp>
    <xdr:clientData/>
  </xdr:oneCellAnchor>
  <xdr:twoCellAnchor>
    <xdr:from>
      <xdr:col>1</xdr:col>
      <xdr:colOff>0</xdr:colOff>
      <xdr:row>28</xdr:row>
      <xdr:rowOff>0</xdr:rowOff>
    </xdr:from>
    <xdr:to>
      <xdr:col>11</xdr:col>
      <xdr:colOff>593724</xdr:colOff>
      <xdr:row>28</xdr:row>
      <xdr:rowOff>161052</xdr:rowOff>
    </xdr:to>
    <xdr:sp macro="" textlink="">
      <xdr:nvSpPr>
        <xdr:cNvPr id="9" name="フリーフォーム 1">
          <a:extLst>
            <a:ext uri="{FF2B5EF4-FFF2-40B4-BE49-F238E27FC236}">
              <a16:creationId xmlns:a16="http://schemas.microsoft.com/office/drawing/2014/main" id="{18D0BB16-DF02-47A2-B590-C1148DAED80E}"/>
            </a:ext>
          </a:extLst>
        </xdr:cNvPr>
        <xdr:cNvSpPr/>
      </xdr:nvSpPr>
      <xdr:spPr>
        <a:xfrm>
          <a:off x="193040" y="4653280"/>
          <a:ext cx="9290684" cy="161052"/>
        </a:xfrm>
        <a:custGeom>
          <a:avLst/>
          <a:gdLst>
            <a:gd name="connsiteX0" fmla="*/ 0 w 8934450"/>
            <a:gd name="connsiteY0" fmla="*/ 20637 h 127000"/>
            <a:gd name="connsiteX1" fmla="*/ 1524000 w 8934450"/>
            <a:gd name="connsiteY1" fmla="*/ 125412 h 127000"/>
            <a:gd name="connsiteX2" fmla="*/ 2543175 w 8934450"/>
            <a:gd name="connsiteY2" fmla="*/ 30162 h 127000"/>
            <a:gd name="connsiteX3" fmla="*/ 4171950 w 8934450"/>
            <a:gd name="connsiteY3" fmla="*/ 96837 h 127000"/>
            <a:gd name="connsiteX4" fmla="*/ 5353050 w 8934450"/>
            <a:gd name="connsiteY4" fmla="*/ 1587 h 127000"/>
            <a:gd name="connsiteX5" fmla="*/ 6934200 w 8934450"/>
            <a:gd name="connsiteY5" fmla="*/ 106362 h 127000"/>
            <a:gd name="connsiteX6" fmla="*/ 8277225 w 8934450"/>
            <a:gd name="connsiteY6" fmla="*/ 11112 h 127000"/>
            <a:gd name="connsiteX7" fmla="*/ 8934450 w 8934450"/>
            <a:gd name="connsiteY7" fmla="*/ 96837 h 127000"/>
            <a:gd name="connsiteX0" fmla="*/ 0 w 8934450"/>
            <a:gd name="connsiteY0" fmla="*/ 20637 h 130848"/>
            <a:gd name="connsiteX1" fmla="*/ 1524000 w 8934450"/>
            <a:gd name="connsiteY1" fmla="*/ 125412 h 130848"/>
            <a:gd name="connsiteX2" fmla="*/ 2864915 w 8934450"/>
            <a:gd name="connsiteY2" fmla="*/ 53253 h 130848"/>
            <a:gd name="connsiteX3" fmla="*/ 4171950 w 8934450"/>
            <a:gd name="connsiteY3" fmla="*/ 96837 h 130848"/>
            <a:gd name="connsiteX4" fmla="*/ 5353050 w 8934450"/>
            <a:gd name="connsiteY4" fmla="*/ 1587 h 130848"/>
            <a:gd name="connsiteX5" fmla="*/ 6934200 w 8934450"/>
            <a:gd name="connsiteY5" fmla="*/ 106362 h 130848"/>
            <a:gd name="connsiteX6" fmla="*/ 8277225 w 8934450"/>
            <a:gd name="connsiteY6" fmla="*/ 11112 h 130848"/>
            <a:gd name="connsiteX7" fmla="*/ 8934450 w 8934450"/>
            <a:gd name="connsiteY7" fmla="*/ 96837 h 130848"/>
            <a:gd name="connsiteX0" fmla="*/ 0 w 8934450"/>
            <a:gd name="connsiteY0" fmla="*/ 103475 h 213686"/>
            <a:gd name="connsiteX1" fmla="*/ 1524000 w 8934450"/>
            <a:gd name="connsiteY1" fmla="*/ 208250 h 213686"/>
            <a:gd name="connsiteX2" fmla="*/ 2864915 w 8934450"/>
            <a:gd name="connsiteY2" fmla="*/ 136091 h 213686"/>
            <a:gd name="connsiteX3" fmla="*/ 4171950 w 8934450"/>
            <a:gd name="connsiteY3" fmla="*/ 179675 h 213686"/>
            <a:gd name="connsiteX4" fmla="*/ 5353050 w 8934450"/>
            <a:gd name="connsiteY4" fmla="*/ 84425 h 213686"/>
            <a:gd name="connsiteX5" fmla="*/ 6934200 w 8934450"/>
            <a:gd name="connsiteY5" fmla="*/ 189200 h 213686"/>
            <a:gd name="connsiteX6" fmla="*/ 8277225 w 8934450"/>
            <a:gd name="connsiteY6" fmla="*/ 1587 h 213686"/>
            <a:gd name="connsiteX7" fmla="*/ 8934450 w 8934450"/>
            <a:gd name="connsiteY7" fmla="*/ 179675 h 213686"/>
            <a:gd name="connsiteX0" fmla="*/ 0 w 8934450"/>
            <a:gd name="connsiteY0" fmla="*/ 103475 h 213686"/>
            <a:gd name="connsiteX1" fmla="*/ 1524000 w 8934450"/>
            <a:gd name="connsiteY1" fmla="*/ 208250 h 213686"/>
            <a:gd name="connsiteX2" fmla="*/ 2864915 w 8934450"/>
            <a:gd name="connsiteY2" fmla="*/ 136091 h 213686"/>
            <a:gd name="connsiteX3" fmla="*/ 4171950 w 8934450"/>
            <a:gd name="connsiteY3" fmla="*/ 179675 h 213686"/>
            <a:gd name="connsiteX4" fmla="*/ 5353050 w 8934450"/>
            <a:gd name="connsiteY4" fmla="*/ 84425 h 213686"/>
            <a:gd name="connsiteX5" fmla="*/ 6934200 w 8934450"/>
            <a:gd name="connsiteY5" fmla="*/ 189200 h 213686"/>
            <a:gd name="connsiteX6" fmla="*/ 8277225 w 8934450"/>
            <a:gd name="connsiteY6" fmla="*/ 1587 h 213686"/>
            <a:gd name="connsiteX7" fmla="*/ 8934450 w 8934450"/>
            <a:gd name="connsiteY7" fmla="*/ 179675 h 2136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934450" h="213686">
              <a:moveTo>
                <a:pt x="0" y="103475"/>
              </a:moveTo>
              <a:cubicBezTo>
                <a:pt x="550069" y="155069"/>
                <a:pt x="1046514" y="202814"/>
                <a:pt x="1524000" y="208250"/>
              </a:cubicBezTo>
              <a:cubicBezTo>
                <a:pt x="2001486" y="213686"/>
                <a:pt x="2423590" y="140854"/>
                <a:pt x="2864915" y="136091"/>
              </a:cubicBezTo>
              <a:cubicBezTo>
                <a:pt x="3306240" y="131329"/>
                <a:pt x="3757261" y="188286"/>
                <a:pt x="4171950" y="179675"/>
              </a:cubicBezTo>
              <a:cubicBezTo>
                <a:pt x="4586639" y="171064"/>
                <a:pt x="4892675" y="82838"/>
                <a:pt x="5353050" y="84425"/>
              </a:cubicBezTo>
              <a:cubicBezTo>
                <a:pt x="5813425" y="86013"/>
                <a:pt x="6446838" y="203006"/>
                <a:pt x="6934200" y="189200"/>
              </a:cubicBezTo>
              <a:cubicBezTo>
                <a:pt x="7421562" y="175394"/>
                <a:pt x="7943850" y="3175"/>
                <a:pt x="8277225" y="1587"/>
              </a:cubicBezTo>
              <a:cubicBezTo>
                <a:pt x="8610600" y="0"/>
                <a:pt x="8772525" y="205292"/>
                <a:pt x="8934450" y="179675"/>
              </a:cubicBezTo>
            </a:path>
          </a:pathLst>
        </a:custGeom>
        <a:noFill/>
        <a:ln w="50800"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0</xdr:colOff>
      <xdr:row>7</xdr:row>
      <xdr:rowOff>0</xdr:rowOff>
    </xdr:from>
    <xdr:to>
      <xdr:col>11</xdr:col>
      <xdr:colOff>593724</xdr:colOff>
      <xdr:row>7</xdr:row>
      <xdr:rowOff>161052</xdr:rowOff>
    </xdr:to>
    <xdr:sp macro="" textlink="">
      <xdr:nvSpPr>
        <xdr:cNvPr id="10" name="フリーフォーム 1">
          <a:extLst>
            <a:ext uri="{FF2B5EF4-FFF2-40B4-BE49-F238E27FC236}">
              <a16:creationId xmlns:a16="http://schemas.microsoft.com/office/drawing/2014/main" id="{C4952BBD-2884-47AE-8528-7E36BA181B47}"/>
            </a:ext>
          </a:extLst>
        </xdr:cNvPr>
        <xdr:cNvSpPr/>
      </xdr:nvSpPr>
      <xdr:spPr>
        <a:xfrm>
          <a:off x="193040" y="1463040"/>
          <a:ext cx="9290684" cy="161052"/>
        </a:xfrm>
        <a:custGeom>
          <a:avLst/>
          <a:gdLst>
            <a:gd name="connsiteX0" fmla="*/ 0 w 8934450"/>
            <a:gd name="connsiteY0" fmla="*/ 20637 h 127000"/>
            <a:gd name="connsiteX1" fmla="*/ 1524000 w 8934450"/>
            <a:gd name="connsiteY1" fmla="*/ 125412 h 127000"/>
            <a:gd name="connsiteX2" fmla="*/ 2543175 w 8934450"/>
            <a:gd name="connsiteY2" fmla="*/ 30162 h 127000"/>
            <a:gd name="connsiteX3" fmla="*/ 4171950 w 8934450"/>
            <a:gd name="connsiteY3" fmla="*/ 96837 h 127000"/>
            <a:gd name="connsiteX4" fmla="*/ 5353050 w 8934450"/>
            <a:gd name="connsiteY4" fmla="*/ 1587 h 127000"/>
            <a:gd name="connsiteX5" fmla="*/ 6934200 w 8934450"/>
            <a:gd name="connsiteY5" fmla="*/ 106362 h 127000"/>
            <a:gd name="connsiteX6" fmla="*/ 8277225 w 8934450"/>
            <a:gd name="connsiteY6" fmla="*/ 11112 h 127000"/>
            <a:gd name="connsiteX7" fmla="*/ 8934450 w 8934450"/>
            <a:gd name="connsiteY7" fmla="*/ 96837 h 127000"/>
            <a:gd name="connsiteX0" fmla="*/ 0 w 8934450"/>
            <a:gd name="connsiteY0" fmla="*/ 20637 h 130848"/>
            <a:gd name="connsiteX1" fmla="*/ 1524000 w 8934450"/>
            <a:gd name="connsiteY1" fmla="*/ 125412 h 130848"/>
            <a:gd name="connsiteX2" fmla="*/ 2864915 w 8934450"/>
            <a:gd name="connsiteY2" fmla="*/ 53253 h 130848"/>
            <a:gd name="connsiteX3" fmla="*/ 4171950 w 8934450"/>
            <a:gd name="connsiteY3" fmla="*/ 96837 h 130848"/>
            <a:gd name="connsiteX4" fmla="*/ 5353050 w 8934450"/>
            <a:gd name="connsiteY4" fmla="*/ 1587 h 130848"/>
            <a:gd name="connsiteX5" fmla="*/ 6934200 w 8934450"/>
            <a:gd name="connsiteY5" fmla="*/ 106362 h 130848"/>
            <a:gd name="connsiteX6" fmla="*/ 8277225 w 8934450"/>
            <a:gd name="connsiteY6" fmla="*/ 11112 h 130848"/>
            <a:gd name="connsiteX7" fmla="*/ 8934450 w 8934450"/>
            <a:gd name="connsiteY7" fmla="*/ 96837 h 130848"/>
            <a:gd name="connsiteX0" fmla="*/ 0 w 8934450"/>
            <a:gd name="connsiteY0" fmla="*/ 103475 h 213686"/>
            <a:gd name="connsiteX1" fmla="*/ 1524000 w 8934450"/>
            <a:gd name="connsiteY1" fmla="*/ 208250 h 213686"/>
            <a:gd name="connsiteX2" fmla="*/ 2864915 w 8934450"/>
            <a:gd name="connsiteY2" fmla="*/ 136091 h 213686"/>
            <a:gd name="connsiteX3" fmla="*/ 4171950 w 8934450"/>
            <a:gd name="connsiteY3" fmla="*/ 179675 h 213686"/>
            <a:gd name="connsiteX4" fmla="*/ 5353050 w 8934450"/>
            <a:gd name="connsiteY4" fmla="*/ 84425 h 213686"/>
            <a:gd name="connsiteX5" fmla="*/ 6934200 w 8934450"/>
            <a:gd name="connsiteY5" fmla="*/ 189200 h 213686"/>
            <a:gd name="connsiteX6" fmla="*/ 8277225 w 8934450"/>
            <a:gd name="connsiteY6" fmla="*/ 1587 h 213686"/>
            <a:gd name="connsiteX7" fmla="*/ 8934450 w 8934450"/>
            <a:gd name="connsiteY7" fmla="*/ 179675 h 213686"/>
            <a:gd name="connsiteX0" fmla="*/ 0 w 8934450"/>
            <a:gd name="connsiteY0" fmla="*/ 103475 h 213686"/>
            <a:gd name="connsiteX1" fmla="*/ 1524000 w 8934450"/>
            <a:gd name="connsiteY1" fmla="*/ 208250 h 213686"/>
            <a:gd name="connsiteX2" fmla="*/ 2864915 w 8934450"/>
            <a:gd name="connsiteY2" fmla="*/ 136091 h 213686"/>
            <a:gd name="connsiteX3" fmla="*/ 4171950 w 8934450"/>
            <a:gd name="connsiteY3" fmla="*/ 179675 h 213686"/>
            <a:gd name="connsiteX4" fmla="*/ 5353050 w 8934450"/>
            <a:gd name="connsiteY4" fmla="*/ 84425 h 213686"/>
            <a:gd name="connsiteX5" fmla="*/ 6934200 w 8934450"/>
            <a:gd name="connsiteY5" fmla="*/ 189200 h 213686"/>
            <a:gd name="connsiteX6" fmla="*/ 8277225 w 8934450"/>
            <a:gd name="connsiteY6" fmla="*/ 1587 h 213686"/>
            <a:gd name="connsiteX7" fmla="*/ 8934450 w 8934450"/>
            <a:gd name="connsiteY7" fmla="*/ 179675 h 2136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934450" h="213686">
              <a:moveTo>
                <a:pt x="0" y="103475"/>
              </a:moveTo>
              <a:cubicBezTo>
                <a:pt x="550069" y="155069"/>
                <a:pt x="1046514" y="202814"/>
                <a:pt x="1524000" y="208250"/>
              </a:cubicBezTo>
              <a:cubicBezTo>
                <a:pt x="2001486" y="213686"/>
                <a:pt x="2423590" y="140854"/>
                <a:pt x="2864915" y="136091"/>
              </a:cubicBezTo>
              <a:cubicBezTo>
                <a:pt x="3306240" y="131329"/>
                <a:pt x="3757261" y="188286"/>
                <a:pt x="4171950" y="179675"/>
              </a:cubicBezTo>
              <a:cubicBezTo>
                <a:pt x="4586639" y="171064"/>
                <a:pt x="4892675" y="82838"/>
                <a:pt x="5353050" y="84425"/>
              </a:cubicBezTo>
              <a:cubicBezTo>
                <a:pt x="5813425" y="86013"/>
                <a:pt x="6446838" y="203006"/>
                <a:pt x="6934200" y="189200"/>
              </a:cubicBezTo>
              <a:cubicBezTo>
                <a:pt x="7421562" y="175394"/>
                <a:pt x="7943850" y="3175"/>
                <a:pt x="8277225" y="1587"/>
              </a:cubicBezTo>
              <a:cubicBezTo>
                <a:pt x="8610600" y="0"/>
                <a:pt x="8772525" y="205292"/>
                <a:pt x="8934450" y="179675"/>
              </a:cubicBezTo>
            </a:path>
          </a:pathLst>
        </a:custGeom>
        <a:noFill/>
        <a:ln w="50800"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xdr:col>
      <xdr:colOff>40640</xdr:colOff>
      <xdr:row>16</xdr:row>
      <xdr:rowOff>172720</xdr:rowOff>
    </xdr:from>
    <xdr:to>
      <xdr:col>12</xdr:col>
      <xdr:colOff>14604</xdr:colOff>
      <xdr:row>17</xdr:row>
      <xdr:rowOff>100092</xdr:rowOff>
    </xdr:to>
    <xdr:sp macro="" textlink="">
      <xdr:nvSpPr>
        <xdr:cNvPr id="11" name="フリーフォーム 1">
          <a:extLst>
            <a:ext uri="{FF2B5EF4-FFF2-40B4-BE49-F238E27FC236}">
              <a16:creationId xmlns:a16="http://schemas.microsoft.com/office/drawing/2014/main" id="{DF0B1F76-2D7B-4F52-80F4-B221F54729AE}"/>
            </a:ext>
          </a:extLst>
        </xdr:cNvPr>
        <xdr:cNvSpPr/>
      </xdr:nvSpPr>
      <xdr:spPr>
        <a:xfrm>
          <a:off x="233680" y="3738880"/>
          <a:ext cx="9290684" cy="161052"/>
        </a:xfrm>
        <a:custGeom>
          <a:avLst/>
          <a:gdLst>
            <a:gd name="connsiteX0" fmla="*/ 0 w 8934450"/>
            <a:gd name="connsiteY0" fmla="*/ 20637 h 127000"/>
            <a:gd name="connsiteX1" fmla="*/ 1524000 w 8934450"/>
            <a:gd name="connsiteY1" fmla="*/ 125412 h 127000"/>
            <a:gd name="connsiteX2" fmla="*/ 2543175 w 8934450"/>
            <a:gd name="connsiteY2" fmla="*/ 30162 h 127000"/>
            <a:gd name="connsiteX3" fmla="*/ 4171950 w 8934450"/>
            <a:gd name="connsiteY3" fmla="*/ 96837 h 127000"/>
            <a:gd name="connsiteX4" fmla="*/ 5353050 w 8934450"/>
            <a:gd name="connsiteY4" fmla="*/ 1587 h 127000"/>
            <a:gd name="connsiteX5" fmla="*/ 6934200 w 8934450"/>
            <a:gd name="connsiteY5" fmla="*/ 106362 h 127000"/>
            <a:gd name="connsiteX6" fmla="*/ 8277225 w 8934450"/>
            <a:gd name="connsiteY6" fmla="*/ 11112 h 127000"/>
            <a:gd name="connsiteX7" fmla="*/ 8934450 w 8934450"/>
            <a:gd name="connsiteY7" fmla="*/ 96837 h 127000"/>
            <a:gd name="connsiteX0" fmla="*/ 0 w 8934450"/>
            <a:gd name="connsiteY0" fmla="*/ 20637 h 130848"/>
            <a:gd name="connsiteX1" fmla="*/ 1524000 w 8934450"/>
            <a:gd name="connsiteY1" fmla="*/ 125412 h 130848"/>
            <a:gd name="connsiteX2" fmla="*/ 2864915 w 8934450"/>
            <a:gd name="connsiteY2" fmla="*/ 53253 h 130848"/>
            <a:gd name="connsiteX3" fmla="*/ 4171950 w 8934450"/>
            <a:gd name="connsiteY3" fmla="*/ 96837 h 130848"/>
            <a:gd name="connsiteX4" fmla="*/ 5353050 w 8934450"/>
            <a:gd name="connsiteY4" fmla="*/ 1587 h 130848"/>
            <a:gd name="connsiteX5" fmla="*/ 6934200 w 8934450"/>
            <a:gd name="connsiteY5" fmla="*/ 106362 h 130848"/>
            <a:gd name="connsiteX6" fmla="*/ 8277225 w 8934450"/>
            <a:gd name="connsiteY6" fmla="*/ 11112 h 130848"/>
            <a:gd name="connsiteX7" fmla="*/ 8934450 w 8934450"/>
            <a:gd name="connsiteY7" fmla="*/ 96837 h 130848"/>
            <a:gd name="connsiteX0" fmla="*/ 0 w 8934450"/>
            <a:gd name="connsiteY0" fmla="*/ 103475 h 213686"/>
            <a:gd name="connsiteX1" fmla="*/ 1524000 w 8934450"/>
            <a:gd name="connsiteY1" fmla="*/ 208250 h 213686"/>
            <a:gd name="connsiteX2" fmla="*/ 2864915 w 8934450"/>
            <a:gd name="connsiteY2" fmla="*/ 136091 h 213686"/>
            <a:gd name="connsiteX3" fmla="*/ 4171950 w 8934450"/>
            <a:gd name="connsiteY3" fmla="*/ 179675 h 213686"/>
            <a:gd name="connsiteX4" fmla="*/ 5353050 w 8934450"/>
            <a:gd name="connsiteY4" fmla="*/ 84425 h 213686"/>
            <a:gd name="connsiteX5" fmla="*/ 6934200 w 8934450"/>
            <a:gd name="connsiteY5" fmla="*/ 189200 h 213686"/>
            <a:gd name="connsiteX6" fmla="*/ 8277225 w 8934450"/>
            <a:gd name="connsiteY6" fmla="*/ 1587 h 213686"/>
            <a:gd name="connsiteX7" fmla="*/ 8934450 w 8934450"/>
            <a:gd name="connsiteY7" fmla="*/ 179675 h 213686"/>
            <a:gd name="connsiteX0" fmla="*/ 0 w 8934450"/>
            <a:gd name="connsiteY0" fmla="*/ 103475 h 213686"/>
            <a:gd name="connsiteX1" fmla="*/ 1524000 w 8934450"/>
            <a:gd name="connsiteY1" fmla="*/ 208250 h 213686"/>
            <a:gd name="connsiteX2" fmla="*/ 2864915 w 8934450"/>
            <a:gd name="connsiteY2" fmla="*/ 136091 h 213686"/>
            <a:gd name="connsiteX3" fmla="*/ 4171950 w 8934450"/>
            <a:gd name="connsiteY3" fmla="*/ 179675 h 213686"/>
            <a:gd name="connsiteX4" fmla="*/ 5353050 w 8934450"/>
            <a:gd name="connsiteY4" fmla="*/ 84425 h 213686"/>
            <a:gd name="connsiteX5" fmla="*/ 6934200 w 8934450"/>
            <a:gd name="connsiteY5" fmla="*/ 189200 h 213686"/>
            <a:gd name="connsiteX6" fmla="*/ 8277225 w 8934450"/>
            <a:gd name="connsiteY6" fmla="*/ 1587 h 213686"/>
            <a:gd name="connsiteX7" fmla="*/ 8934450 w 8934450"/>
            <a:gd name="connsiteY7" fmla="*/ 179675 h 21368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8934450" h="213686">
              <a:moveTo>
                <a:pt x="0" y="103475"/>
              </a:moveTo>
              <a:cubicBezTo>
                <a:pt x="550069" y="155069"/>
                <a:pt x="1046514" y="202814"/>
                <a:pt x="1524000" y="208250"/>
              </a:cubicBezTo>
              <a:cubicBezTo>
                <a:pt x="2001486" y="213686"/>
                <a:pt x="2423590" y="140854"/>
                <a:pt x="2864915" y="136091"/>
              </a:cubicBezTo>
              <a:cubicBezTo>
                <a:pt x="3306240" y="131329"/>
                <a:pt x="3757261" y="188286"/>
                <a:pt x="4171950" y="179675"/>
              </a:cubicBezTo>
              <a:cubicBezTo>
                <a:pt x="4586639" y="171064"/>
                <a:pt x="4892675" y="82838"/>
                <a:pt x="5353050" y="84425"/>
              </a:cubicBezTo>
              <a:cubicBezTo>
                <a:pt x="5813425" y="86013"/>
                <a:pt x="6446838" y="203006"/>
                <a:pt x="6934200" y="189200"/>
              </a:cubicBezTo>
              <a:cubicBezTo>
                <a:pt x="7421562" y="175394"/>
                <a:pt x="7943850" y="3175"/>
                <a:pt x="8277225" y="1587"/>
              </a:cubicBezTo>
              <a:cubicBezTo>
                <a:pt x="8610600" y="0"/>
                <a:pt x="8772525" y="205292"/>
                <a:pt x="8934450" y="179675"/>
              </a:cubicBezTo>
            </a:path>
          </a:pathLst>
        </a:custGeom>
        <a:noFill/>
        <a:ln w="50800" cmpd="dbl">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pageSetUpPr fitToPage="1"/>
  </sheetPr>
  <dimension ref="A1:AH92"/>
  <sheetViews>
    <sheetView view="pageLayout" topLeftCell="A28" zoomScaleNormal="100" zoomScaleSheetLayoutView="100" workbookViewId="0">
      <selection activeCell="A19" sqref="A19"/>
    </sheetView>
  </sheetViews>
  <sheetFormatPr defaultColWidth="9" defaultRowHeight="13.2"/>
  <cols>
    <col min="1" max="34" width="2.6640625" style="6" customWidth="1"/>
    <col min="35" max="16384" width="9" style="6"/>
  </cols>
  <sheetData>
    <row r="1" spans="1:34">
      <c r="A1" s="264" t="s">
        <v>111</v>
      </c>
      <c r="B1" s="35"/>
    </row>
    <row r="2" spans="1:34">
      <c r="A2" s="35"/>
      <c r="B2" s="35"/>
    </row>
    <row r="3" spans="1:34" ht="20.100000000000001" customHeight="1">
      <c r="A3" s="382" t="s">
        <v>110</v>
      </c>
      <c r="B3" s="382"/>
      <c r="C3" s="382"/>
      <c r="D3" s="382"/>
      <c r="E3" s="382"/>
      <c r="F3" s="382"/>
      <c r="G3" s="382"/>
      <c r="H3" s="382"/>
      <c r="I3" s="382"/>
      <c r="J3" s="382"/>
      <c r="K3" s="382"/>
      <c r="L3" s="382"/>
      <c r="M3" s="382"/>
      <c r="N3" s="382"/>
      <c r="O3" s="382"/>
      <c r="P3" s="382"/>
      <c r="Q3" s="382"/>
      <c r="R3" s="382"/>
      <c r="S3" s="382"/>
      <c r="T3" s="382"/>
      <c r="U3" s="382"/>
      <c r="V3" s="382"/>
      <c r="W3" s="382"/>
      <c r="X3" s="382"/>
      <c r="Y3" s="382"/>
      <c r="Z3" s="382"/>
      <c r="AA3" s="382"/>
      <c r="AB3" s="382"/>
      <c r="AC3" s="382"/>
      <c r="AD3" s="382"/>
      <c r="AE3" s="382"/>
      <c r="AF3" s="382"/>
      <c r="AG3" s="382"/>
      <c r="AH3" s="382"/>
    </row>
    <row r="4" spans="1:34" ht="14.1" customHeight="1">
      <c r="A4" s="34"/>
      <c r="B4" s="34"/>
    </row>
    <row r="5" spans="1:34" ht="18.75" customHeight="1">
      <c r="W5" s="257" t="s">
        <v>328</v>
      </c>
    </row>
    <row r="6" spans="1:34" ht="14.1" customHeight="1"/>
    <row r="7" spans="1:34" ht="14.1" customHeight="1">
      <c r="A7" s="6" t="s">
        <v>109</v>
      </c>
    </row>
    <row r="8" spans="1:34" ht="14.1" customHeight="1">
      <c r="A8" s="256" t="s">
        <v>244</v>
      </c>
    </row>
    <row r="9" spans="1:34" ht="14.1" customHeight="1"/>
    <row r="10" spans="1:34" ht="15.9" customHeight="1">
      <c r="H10" s="21"/>
      <c r="I10" s="21"/>
      <c r="J10" s="21"/>
      <c r="K10" s="21"/>
      <c r="L10" s="21"/>
      <c r="M10" s="21"/>
      <c r="P10" s="35" t="s">
        <v>108</v>
      </c>
      <c r="S10" s="385" t="s">
        <v>107</v>
      </c>
      <c r="T10" s="385"/>
      <c r="U10" s="385"/>
      <c r="V10" s="385"/>
      <c r="W10" s="384" t="s">
        <v>106</v>
      </c>
      <c r="X10" s="384"/>
      <c r="Y10" s="384"/>
      <c r="Z10" s="384"/>
      <c r="AA10" s="384"/>
      <c r="AB10" s="384"/>
      <c r="AC10" s="384"/>
      <c r="AD10" s="384"/>
      <c r="AE10" s="384"/>
      <c r="AF10" s="384"/>
      <c r="AG10" s="384"/>
      <c r="AH10" s="384"/>
    </row>
    <row r="11" spans="1:34" ht="15.9" customHeight="1">
      <c r="H11" s="21"/>
      <c r="I11" s="21"/>
      <c r="J11" s="21"/>
      <c r="K11" s="21"/>
      <c r="L11" s="21"/>
      <c r="M11" s="21"/>
      <c r="S11" s="385" t="s">
        <v>105</v>
      </c>
      <c r="T11" s="385"/>
      <c r="U11" s="385"/>
      <c r="V11" s="385"/>
      <c r="W11" s="384" t="s">
        <v>308</v>
      </c>
      <c r="X11" s="384"/>
      <c r="Y11" s="384"/>
      <c r="Z11" s="384"/>
      <c r="AA11" s="384"/>
      <c r="AB11" s="384"/>
      <c r="AC11" s="384"/>
      <c r="AD11" s="384"/>
      <c r="AE11" s="384"/>
      <c r="AF11" s="384"/>
      <c r="AG11" s="384"/>
      <c r="AH11" s="384"/>
    </row>
    <row r="12" spans="1:34" ht="15.9" customHeight="1">
      <c r="H12" s="21"/>
      <c r="I12" s="21"/>
      <c r="J12" s="21"/>
      <c r="K12" s="21"/>
      <c r="L12" s="21"/>
      <c r="M12" s="21"/>
      <c r="S12" s="385" t="s">
        <v>104</v>
      </c>
      <c r="T12" s="385"/>
      <c r="U12" s="385"/>
      <c r="V12" s="385"/>
      <c r="W12" s="384" t="s">
        <v>103</v>
      </c>
      <c r="X12" s="384"/>
      <c r="Y12" s="384"/>
      <c r="Z12" s="384"/>
      <c r="AA12" s="384"/>
      <c r="AB12" s="384"/>
      <c r="AC12" s="384"/>
      <c r="AD12" s="384"/>
      <c r="AE12" s="384"/>
      <c r="AF12" s="384"/>
      <c r="AG12" s="384"/>
      <c r="AH12" s="384"/>
    </row>
    <row r="13" spans="1:34" ht="14.1" customHeight="1">
      <c r="H13" s="35"/>
      <c r="I13" s="21"/>
      <c r="J13" s="21"/>
      <c r="K13" s="21"/>
      <c r="L13" s="21"/>
      <c r="M13" s="21"/>
      <c r="S13" s="385" t="s">
        <v>1</v>
      </c>
      <c r="T13" s="385"/>
      <c r="U13" s="385"/>
      <c r="V13" s="385"/>
      <c r="W13" s="384" t="s">
        <v>102</v>
      </c>
      <c r="X13" s="384"/>
      <c r="Y13" s="384"/>
      <c r="Z13" s="384"/>
      <c r="AA13" s="384"/>
      <c r="AB13" s="384"/>
      <c r="AC13" s="384"/>
      <c r="AD13" s="384"/>
      <c r="AE13" s="384"/>
      <c r="AF13" s="384"/>
      <c r="AG13" s="384"/>
      <c r="AH13" s="384"/>
    </row>
    <row r="14" spans="1:34" ht="14.1" customHeight="1">
      <c r="H14" s="35"/>
      <c r="I14" s="21"/>
      <c r="J14" s="21"/>
      <c r="K14" s="21"/>
      <c r="L14" s="21"/>
      <c r="M14" s="21"/>
      <c r="S14" s="385" t="s">
        <v>101</v>
      </c>
      <c r="T14" s="385"/>
      <c r="U14" s="385"/>
      <c r="V14" s="385"/>
      <c r="W14" s="386" t="s">
        <v>329</v>
      </c>
      <c r="X14" s="386"/>
      <c r="Y14" s="386"/>
      <c r="Z14" s="386"/>
      <c r="AA14" s="386"/>
      <c r="AB14" s="386"/>
      <c r="AC14" s="386"/>
      <c r="AD14" s="386"/>
      <c r="AE14" s="386"/>
      <c r="AF14" s="386"/>
      <c r="AG14" s="386"/>
      <c r="AH14" s="386"/>
    </row>
    <row r="15" spans="1:34" ht="14.1" customHeight="1">
      <c r="G15" s="21"/>
      <c r="H15" s="21"/>
      <c r="I15" s="21"/>
      <c r="J15" s="21"/>
      <c r="K15" s="21"/>
      <c r="L15" s="21"/>
      <c r="M15" s="21"/>
    </row>
    <row r="16" spans="1:34" ht="14.1" customHeight="1">
      <c r="G16" s="21"/>
      <c r="H16" s="21"/>
      <c r="I16" s="21"/>
      <c r="J16" s="21"/>
      <c r="K16" s="21"/>
      <c r="L16" s="21"/>
      <c r="M16" s="21"/>
    </row>
    <row r="17" spans="1:34" ht="14.1" customHeight="1"/>
    <row r="18" spans="1:34" s="28" customFormat="1" ht="18" customHeight="1">
      <c r="A18" s="387" t="s">
        <v>330</v>
      </c>
      <c r="B18" s="387"/>
      <c r="C18" s="387"/>
      <c r="D18" s="387"/>
      <c r="E18" s="387"/>
      <c r="F18" s="387"/>
      <c r="G18" s="387"/>
      <c r="H18" s="387"/>
      <c r="I18" s="387"/>
      <c r="J18" s="387"/>
      <c r="K18" s="387"/>
      <c r="L18" s="387"/>
      <c r="M18" s="387"/>
      <c r="N18" s="387"/>
      <c r="O18" s="387"/>
      <c r="P18" s="387"/>
      <c r="Q18" s="387"/>
      <c r="R18" s="387"/>
      <c r="S18" s="387"/>
      <c r="T18" s="387"/>
      <c r="U18" s="387"/>
      <c r="V18" s="387"/>
      <c r="W18" s="387"/>
      <c r="X18" s="387"/>
      <c r="Y18" s="387"/>
      <c r="Z18" s="387"/>
      <c r="AA18" s="387"/>
      <c r="AB18" s="387"/>
      <c r="AC18" s="387"/>
      <c r="AD18" s="387"/>
      <c r="AE18" s="387"/>
      <c r="AF18" s="387"/>
      <c r="AG18" s="387"/>
    </row>
    <row r="19" spans="1:34" s="28" customFormat="1" ht="18" customHeight="1">
      <c r="A19" s="6" t="s">
        <v>100</v>
      </c>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row>
    <row r="20" spans="1:34" ht="18" customHeight="1">
      <c r="A20" s="6" t="s">
        <v>99</v>
      </c>
    </row>
    <row r="21" spans="1:34" ht="18" customHeight="1"/>
    <row r="22" spans="1:34" ht="18" customHeight="1"/>
    <row r="23" spans="1:34" ht="18" customHeight="1">
      <c r="A23" s="383" t="s">
        <v>0</v>
      </c>
      <c r="B23" s="383"/>
      <c r="C23" s="383"/>
      <c r="D23" s="383"/>
      <c r="E23" s="383"/>
      <c r="F23" s="383"/>
      <c r="G23" s="383"/>
      <c r="H23" s="383"/>
      <c r="I23" s="383"/>
      <c r="J23" s="383"/>
      <c r="K23" s="383"/>
      <c r="L23" s="383"/>
      <c r="M23" s="383"/>
      <c r="N23" s="383"/>
      <c r="O23" s="383"/>
      <c r="P23" s="383"/>
      <c r="Q23" s="383"/>
      <c r="R23" s="383"/>
      <c r="S23" s="383"/>
      <c r="T23" s="383"/>
      <c r="U23" s="383"/>
      <c r="V23" s="383"/>
      <c r="W23" s="383"/>
      <c r="X23" s="383"/>
      <c r="Y23" s="383"/>
      <c r="Z23" s="383"/>
      <c r="AA23" s="383"/>
      <c r="AB23" s="383"/>
      <c r="AC23" s="383"/>
      <c r="AD23" s="383"/>
      <c r="AE23" s="383"/>
      <c r="AF23" s="383"/>
      <c r="AG23" s="383"/>
      <c r="AH23" s="383"/>
    </row>
    <row r="24" spans="1:34" ht="18" customHeight="1"/>
    <row r="25" spans="1:34" ht="18" customHeight="1">
      <c r="B25" s="6" t="s">
        <v>98</v>
      </c>
    </row>
    <row r="26" spans="1:34" ht="18" customHeight="1">
      <c r="C26" s="6" t="s">
        <v>97</v>
      </c>
    </row>
    <row r="27" spans="1:34" ht="18" customHeight="1">
      <c r="D27" s="34" t="s">
        <v>96</v>
      </c>
    </row>
    <row r="28" spans="1:34" ht="18" customHeight="1"/>
    <row r="29" spans="1:34" ht="18" customHeight="1">
      <c r="C29" s="6" t="s">
        <v>95</v>
      </c>
    </row>
    <row r="30" spans="1:34" ht="18" customHeight="1">
      <c r="D30" s="34" t="s">
        <v>94</v>
      </c>
    </row>
    <row r="31" spans="1:34" ht="18" customHeight="1"/>
    <row r="32" spans="1:34" ht="18" customHeight="1"/>
    <row r="33" spans="2:33" ht="18" customHeight="1">
      <c r="B33" s="6" t="s">
        <v>93</v>
      </c>
    </row>
    <row r="34" spans="2:33" ht="17.100000000000001" customHeight="1">
      <c r="C34" s="34" t="s">
        <v>92</v>
      </c>
    </row>
    <row r="35" spans="2:33" ht="17.100000000000001" customHeight="1">
      <c r="C35" s="34" t="s">
        <v>91</v>
      </c>
    </row>
    <row r="36" spans="2:33" ht="17.100000000000001" customHeight="1">
      <c r="C36" s="34" t="s">
        <v>90</v>
      </c>
    </row>
    <row r="37" spans="2:33" ht="17.100000000000001" customHeight="1">
      <c r="C37" s="34" t="s">
        <v>89</v>
      </c>
    </row>
    <row r="38" spans="2:33" ht="17.100000000000001" customHeight="1">
      <c r="C38" s="34" t="s">
        <v>219</v>
      </c>
    </row>
    <row r="39" spans="2:33" ht="17.100000000000001" customHeight="1">
      <c r="C39" s="34"/>
    </row>
    <row r="40" spans="2:33" ht="18" customHeight="1">
      <c r="B40" s="6" t="s">
        <v>238</v>
      </c>
    </row>
    <row r="41" spans="2:33" ht="18" customHeight="1">
      <c r="B41" s="256" t="s">
        <v>221</v>
      </c>
    </row>
    <row r="42" spans="2:33" ht="15" customHeight="1">
      <c r="B42" s="6" t="s">
        <v>229</v>
      </c>
    </row>
    <row r="43" spans="2:33" ht="15" customHeight="1">
      <c r="B43" s="6" t="s">
        <v>230</v>
      </c>
      <c r="W43" s="381" t="s">
        <v>247</v>
      </c>
      <c r="X43" s="381"/>
      <c r="Y43" s="381"/>
      <c r="Z43" s="381"/>
      <c r="AA43" s="381"/>
      <c r="AB43" s="381"/>
      <c r="AC43" s="381"/>
      <c r="AD43" s="381"/>
      <c r="AE43" s="381"/>
      <c r="AF43" s="381"/>
      <c r="AG43" s="381"/>
    </row>
    <row r="44" spans="2:33" ht="15" customHeight="1">
      <c r="B44" s="6" t="s">
        <v>231</v>
      </c>
      <c r="V44" s="7"/>
      <c r="W44" s="381"/>
      <c r="X44" s="381"/>
      <c r="Y44" s="381"/>
      <c r="Z44" s="381"/>
      <c r="AA44" s="381"/>
      <c r="AB44" s="381"/>
      <c r="AC44" s="381"/>
      <c r="AD44" s="381"/>
      <c r="AE44" s="381"/>
      <c r="AF44" s="381"/>
      <c r="AG44" s="381"/>
    </row>
    <row r="45" spans="2:33" ht="15" customHeight="1">
      <c r="B45" s="6" t="s">
        <v>287</v>
      </c>
      <c r="V45" s="7"/>
      <c r="W45" s="381"/>
      <c r="X45" s="381"/>
      <c r="Y45" s="381"/>
      <c r="Z45" s="381"/>
      <c r="AA45" s="381"/>
      <c r="AB45" s="381"/>
      <c r="AC45" s="381"/>
      <c r="AD45" s="381"/>
      <c r="AE45" s="381"/>
      <c r="AF45" s="381"/>
      <c r="AG45" s="381"/>
    </row>
    <row r="46" spans="2:33" ht="15" customHeight="1">
      <c r="B46" s="6" t="s">
        <v>286</v>
      </c>
      <c r="V46" s="7"/>
      <c r="W46" s="381"/>
      <c r="X46" s="381"/>
      <c r="Y46" s="381"/>
      <c r="Z46" s="381"/>
      <c r="AA46" s="381"/>
      <c r="AB46" s="381"/>
      <c r="AC46" s="381"/>
      <c r="AD46" s="381"/>
      <c r="AE46" s="381"/>
      <c r="AF46" s="381"/>
      <c r="AG46" s="381"/>
    </row>
    <row r="47" spans="2:33" ht="15" customHeight="1">
      <c r="B47" s="6" t="s">
        <v>284</v>
      </c>
      <c r="V47" s="7"/>
      <c r="W47" s="381"/>
      <c r="X47" s="381"/>
      <c r="Y47" s="381"/>
      <c r="Z47" s="381"/>
      <c r="AA47" s="381"/>
      <c r="AB47" s="381"/>
      <c r="AC47" s="381"/>
      <c r="AD47" s="381"/>
      <c r="AE47" s="381"/>
      <c r="AF47" s="381"/>
      <c r="AG47" s="381"/>
    </row>
    <row r="48" spans="2:33" ht="15" customHeight="1">
      <c r="B48" s="6" t="s">
        <v>88</v>
      </c>
      <c r="V48" s="7"/>
      <c r="W48" s="381"/>
      <c r="X48" s="381"/>
      <c r="Y48" s="381"/>
      <c r="Z48" s="381"/>
      <c r="AA48" s="381"/>
      <c r="AB48" s="381"/>
      <c r="AC48" s="381"/>
      <c r="AD48" s="381"/>
      <c r="AE48" s="381"/>
      <c r="AF48" s="381"/>
      <c r="AG48" s="381"/>
    </row>
    <row r="49" spans="2:5" ht="15" customHeight="1">
      <c r="B49" s="6" t="s">
        <v>87</v>
      </c>
    </row>
    <row r="50" spans="2:5">
      <c r="C50" s="28"/>
      <c r="D50" s="28"/>
      <c r="E50" s="28"/>
    </row>
    <row r="51" spans="2:5">
      <c r="C51" s="29"/>
      <c r="D51" s="29"/>
      <c r="E51" s="29"/>
    </row>
    <row r="54" spans="2:5">
      <c r="C54" s="29"/>
      <c r="D54" s="29"/>
      <c r="E54" s="29"/>
    </row>
    <row r="55" spans="2:5">
      <c r="C55" s="29"/>
      <c r="D55" s="29"/>
      <c r="E55" s="29"/>
    </row>
    <row r="56" spans="2:5">
      <c r="C56" s="28"/>
      <c r="D56" s="28"/>
      <c r="E56" s="28"/>
    </row>
    <row r="57" spans="2:5">
      <c r="C57" s="29"/>
      <c r="D57" s="28"/>
      <c r="E57" s="28"/>
    </row>
    <row r="58" spans="2:5">
      <c r="C58" s="29"/>
      <c r="D58" s="28"/>
      <c r="E58" s="28"/>
    </row>
    <row r="59" spans="2:5">
      <c r="C59" s="29"/>
      <c r="D59" s="28"/>
      <c r="E59" s="28"/>
    </row>
    <row r="60" spans="2:5">
      <c r="C60" s="29"/>
      <c r="D60" s="28"/>
      <c r="E60" s="28"/>
    </row>
    <row r="63" spans="2:5">
      <c r="C63" s="29"/>
      <c r="D63" s="29"/>
      <c r="E63" s="29"/>
    </row>
    <row r="64" spans="2:5">
      <c r="C64" s="29"/>
      <c r="D64" s="29"/>
      <c r="E64" s="29"/>
    </row>
    <row r="65" spans="1:12">
      <c r="C65" s="28"/>
      <c r="D65" s="28"/>
      <c r="E65" s="28"/>
    </row>
    <row r="66" spans="1:12">
      <c r="C66" s="29"/>
      <c r="D66" s="29"/>
      <c r="E66" s="29"/>
    </row>
    <row r="69" spans="1:12">
      <c r="C69" s="29"/>
      <c r="D69" s="29"/>
      <c r="E69" s="29"/>
    </row>
    <row r="70" spans="1:12">
      <c r="C70" s="29"/>
      <c r="D70" s="29"/>
      <c r="E70" s="29"/>
    </row>
    <row r="71" spans="1:12">
      <c r="C71" s="28"/>
      <c r="D71" s="28"/>
      <c r="E71" s="28"/>
    </row>
    <row r="72" spans="1:12">
      <c r="C72" s="29"/>
      <c r="D72" s="28"/>
      <c r="E72" s="28"/>
    </row>
    <row r="73" spans="1:12">
      <c r="C73" s="29"/>
      <c r="D73" s="28"/>
      <c r="E73" s="28"/>
    </row>
    <row r="74" spans="1:12">
      <c r="C74" s="29"/>
      <c r="D74" s="28"/>
      <c r="E74" s="28"/>
    </row>
    <row r="75" spans="1:12">
      <c r="C75" s="29"/>
      <c r="D75" s="28"/>
      <c r="E75" s="28"/>
    </row>
    <row r="78" spans="1:12">
      <c r="A78" s="31"/>
      <c r="B78" s="31"/>
      <c r="C78" s="29"/>
      <c r="D78" s="29"/>
      <c r="E78" s="29"/>
      <c r="F78" s="29"/>
      <c r="G78" s="29"/>
      <c r="H78" s="32"/>
      <c r="I78" s="33"/>
      <c r="J78" s="33"/>
      <c r="K78" s="33"/>
      <c r="L78" s="33"/>
    </row>
    <row r="79" spans="1:12">
      <c r="A79" s="31"/>
      <c r="B79" s="31"/>
      <c r="C79" s="29"/>
      <c r="D79" s="29"/>
      <c r="E79" s="29"/>
      <c r="F79" s="29"/>
      <c r="G79" s="29"/>
      <c r="H79" s="32"/>
      <c r="I79" s="28"/>
      <c r="J79" s="28"/>
      <c r="K79" s="28"/>
      <c r="L79" s="28"/>
    </row>
    <row r="80" spans="1:12">
      <c r="A80" s="31"/>
      <c r="B80" s="31"/>
      <c r="C80" s="29"/>
      <c r="D80" s="29"/>
      <c r="E80" s="29"/>
      <c r="F80" s="29"/>
      <c r="G80" s="29"/>
      <c r="H80" s="30"/>
      <c r="I80" s="28"/>
      <c r="J80" s="28"/>
      <c r="K80" s="28"/>
      <c r="L80" s="28"/>
    </row>
    <row r="81" spans="3:12">
      <c r="C81" s="29"/>
      <c r="D81" s="29"/>
      <c r="E81" s="29"/>
      <c r="F81" s="29"/>
      <c r="G81" s="29"/>
      <c r="H81" s="28"/>
      <c r="I81" s="28"/>
      <c r="J81" s="28"/>
      <c r="K81" s="28"/>
      <c r="L81" s="28"/>
    </row>
    <row r="85" spans="3:12">
      <c r="C85" s="29"/>
    </row>
    <row r="86" spans="3:12">
      <c r="C86" s="29"/>
    </row>
    <row r="90" spans="3:12">
      <c r="C90" s="29"/>
      <c r="D90" s="29"/>
      <c r="E90" s="29"/>
    </row>
    <row r="91" spans="3:12">
      <c r="C91" s="29"/>
      <c r="D91" s="29"/>
      <c r="E91" s="29"/>
    </row>
    <row r="92" spans="3:12">
      <c r="C92" s="28"/>
      <c r="D92" s="28"/>
      <c r="E92" s="28"/>
    </row>
  </sheetData>
  <mergeCells count="14">
    <mergeCell ref="W43:AG48"/>
    <mergeCell ref="A3:AH3"/>
    <mergeCell ref="A23:AH23"/>
    <mergeCell ref="W10:AH10"/>
    <mergeCell ref="S10:V10"/>
    <mergeCell ref="S11:V11"/>
    <mergeCell ref="S12:V12"/>
    <mergeCell ref="S13:V13"/>
    <mergeCell ref="S14:V14"/>
    <mergeCell ref="W11:AH11"/>
    <mergeCell ref="W12:AH12"/>
    <mergeCell ref="W13:AH13"/>
    <mergeCell ref="W14:AH14"/>
    <mergeCell ref="A18:AG18"/>
  </mergeCells>
  <phoneticPr fontId="3"/>
  <pageMargins left="0.78740157480314965" right="0.59055118110236227" top="0.59055118110236227" bottom="0.59055118110236227" header="0.31496062992125984" footer="0.31496062992125984"/>
  <pageSetup paperSize="9" scale="98" firstPageNumber="76" fitToHeight="0" orientation="portrait" useFirstPageNumber="1" r:id="rId1"/>
  <headerFooter>
    <oddFooter>&amp;C&amp;"ＭＳ ゴシック,標準"&amp;10- &amp;P -&amp;R&amp;"ＭＳ 明朝,標準"&amp;6&lt;E&gt;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R45"/>
  <sheetViews>
    <sheetView view="pageBreakPreview" zoomScale="85" zoomScaleNormal="100" zoomScaleSheetLayoutView="85" workbookViewId="0">
      <pane xSplit="3" ySplit="5" topLeftCell="D6" activePane="bottomRight" state="frozen"/>
      <selection activeCell="M64" sqref="M64"/>
      <selection pane="topRight" activeCell="M64" sqref="M64"/>
      <selection pane="bottomLeft" activeCell="M64" sqref="M64"/>
      <selection pane="bottomRight" activeCell="B3" sqref="B3"/>
    </sheetView>
  </sheetViews>
  <sheetFormatPr defaultColWidth="9" defaultRowHeight="13.2"/>
  <cols>
    <col min="1" max="1" width="2.77734375" style="36" customWidth="1"/>
    <col min="2" max="2" width="15.109375" style="36" customWidth="1"/>
    <col min="3" max="3" width="10.44140625" style="36" customWidth="1"/>
    <col min="4" max="14" width="9.6640625" style="36" customWidth="1"/>
    <col min="15" max="15" width="10.109375" style="36" customWidth="1"/>
    <col min="16" max="16" width="9" style="36"/>
    <col min="17" max="17" width="1.88671875" style="36" customWidth="1"/>
    <col min="18" max="16384" width="9" style="36"/>
  </cols>
  <sheetData>
    <row r="1" spans="1:17" ht="12" customHeight="1">
      <c r="A1" s="404" t="s">
        <v>281</v>
      </c>
      <c r="B1" s="413" t="s">
        <v>331</v>
      </c>
      <c r="C1" s="413"/>
      <c r="D1" s="413"/>
      <c r="E1" s="413"/>
      <c r="F1" s="413"/>
      <c r="G1" s="413"/>
      <c r="H1" s="413"/>
      <c r="I1" s="413"/>
      <c r="J1" s="413"/>
      <c r="K1" s="413"/>
      <c r="L1" s="413"/>
      <c r="M1" s="413"/>
    </row>
    <row r="2" spans="1:17" ht="12" customHeight="1">
      <c r="A2" s="404"/>
      <c r="B2" s="413"/>
      <c r="C2" s="413"/>
      <c r="D2" s="413"/>
      <c r="E2" s="413"/>
      <c r="F2" s="413"/>
      <c r="G2" s="413"/>
      <c r="H2" s="413"/>
      <c r="I2" s="413"/>
      <c r="J2" s="413"/>
      <c r="K2" s="413"/>
      <c r="L2" s="413"/>
      <c r="M2" s="413"/>
      <c r="N2" s="77"/>
      <c r="O2" s="38" t="s">
        <v>132</v>
      </c>
    </row>
    <row r="3" spans="1:17" ht="5.25" customHeight="1">
      <c r="A3" s="404"/>
      <c r="B3" s="76"/>
      <c r="C3" s="76"/>
      <c r="D3" s="76"/>
      <c r="E3" s="76"/>
      <c r="F3" s="76"/>
      <c r="G3" s="76"/>
      <c r="H3" s="76"/>
      <c r="I3" s="76"/>
      <c r="J3" s="76"/>
      <c r="K3" s="76"/>
      <c r="L3" s="76"/>
      <c r="M3" s="75"/>
      <c r="N3" s="74"/>
      <c r="O3" s="73"/>
    </row>
    <row r="4" spans="1:17" ht="30.75" customHeight="1">
      <c r="A4" s="404"/>
      <c r="B4" s="416" t="s">
        <v>131</v>
      </c>
      <c r="C4" s="417"/>
      <c r="D4" s="70" t="s">
        <v>271</v>
      </c>
      <c r="E4" s="70" t="s">
        <v>272</v>
      </c>
      <c r="F4" s="70" t="s">
        <v>273</v>
      </c>
      <c r="G4" s="72" t="s">
        <v>274</v>
      </c>
      <c r="H4" s="71" t="s">
        <v>275</v>
      </c>
      <c r="I4" s="169" t="s">
        <v>275</v>
      </c>
      <c r="J4" s="70"/>
      <c r="K4" s="70"/>
      <c r="L4" s="70"/>
      <c r="M4" s="70"/>
      <c r="N4" s="70"/>
      <c r="O4" s="402" t="s">
        <v>79</v>
      </c>
      <c r="P4" s="388" t="s">
        <v>130</v>
      </c>
      <c r="Q4" s="389"/>
    </row>
    <row r="5" spans="1:17" ht="15" customHeight="1">
      <c r="A5" s="404"/>
      <c r="B5" s="411" t="s">
        <v>129</v>
      </c>
      <c r="C5" s="412"/>
      <c r="D5" s="68" t="s">
        <v>128</v>
      </c>
      <c r="E5" s="68" t="s">
        <v>128</v>
      </c>
      <c r="F5" s="68" t="s">
        <v>127</v>
      </c>
      <c r="G5" s="68" t="s">
        <v>126</v>
      </c>
      <c r="H5" s="69" t="s">
        <v>125</v>
      </c>
      <c r="I5" s="170" t="s">
        <v>124</v>
      </c>
      <c r="J5" s="68"/>
      <c r="K5" s="68"/>
      <c r="L5" s="68"/>
      <c r="M5" s="68"/>
      <c r="N5" s="68"/>
      <c r="O5" s="403"/>
      <c r="P5" s="390"/>
      <c r="Q5" s="391"/>
    </row>
    <row r="6" spans="1:17" ht="12" customHeight="1">
      <c r="A6" s="404"/>
      <c r="B6" s="405" t="s">
        <v>122</v>
      </c>
      <c r="C6" s="58" t="s">
        <v>117</v>
      </c>
      <c r="D6" s="64">
        <v>279.8</v>
      </c>
      <c r="E6" s="64">
        <v>127.9</v>
      </c>
      <c r="F6" s="64"/>
      <c r="G6" s="64"/>
      <c r="H6" s="64"/>
      <c r="I6" s="60"/>
      <c r="J6" s="57"/>
      <c r="K6" s="57"/>
      <c r="L6" s="57"/>
      <c r="M6" s="57"/>
      <c r="N6" s="57"/>
      <c r="O6" s="269">
        <f t="shared" ref="O6:O17" si="0">SUM(D6:N6)-H6</f>
        <v>407.70000000000005</v>
      </c>
      <c r="P6" s="315" t="s">
        <v>260</v>
      </c>
      <c r="Q6" s="298" t="s">
        <v>254</v>
      </c>
    </row>
    <row r="7" spans="1:17" ht="12" customHeight="1">
      <c r="A7" s="404"/>
      <c r="B7" s="406"/>
      <c r="C7" s="56" t="s">
        <v>116</v>
      </c>
      <c r="D7" s="62">
        <v>6</v>
      </c>
      <c r="E7" s="62">
        <v>4</v>
      </c>
      <c r="F7" s="62"/>
      <c r="G7" s="62"/>
      <c r="H7" s="62"/>
      <c r="I7" s="59"/>
      <c r="J7" s="55"/>
      <c r="K7" s="55"/>
      <c r="L7" s="55"/>
      <c r="M7" s="55"/>
      <c r="N7" s="55"/>
      <c r="O7" s="270">
        <f t="shared" si="0"/>
        <v>10</v>
      </c>
      <c r="P7" s="286" t="s">
        <v>261</v>
      </c>
      <c r="Q7" s="299" t="s">
        <v>254</v>
      </c>
    </row>
    <row r="8" spans="1:17" ht="12" customHeight="1">
      <c r="A8" s="404"/>
      <c r="B8" s="407"/>
      <c r="C8" s="52" t="s">
        <v>114</v>
      </c>
      <c r="D8" s="42">
        <v>9</v>
      </c>
      <c r="E8" s="42">
        <v>4</v>
      </c>
      <c r="F8" s="42"/>
      <c r="G8" s="42"/>
      <c r="H8" s="42"/>
      <c r="I8" s="172"/>
      <c r="J8" s="40"/>
      <c r="K8" s="40"/>
      <c r="L8" s="40"/>
      <c r="M8" s="40"/>
      <c r="N8" s="40"/>
      <c r="O8" s="271">
        <f t="shared" si="0"/>
        <v>13</v>
      </c>
      <c r="P8" s="287"/>
      <c r="Q8" s="295"/>
    </row>
    <row r="9" spans="1:17" ht="12" customHeight="1">
      <c r="A9" s="404"/>
      <c r="B9" s="405" t="s">
        <v>123</v>
      </c>
      <c r="C9" s="58" t="s">
        <v>117</v>
      </c>
      <c r="D9" s="64"/>
      <c r="E9" s="64"/>
      <c r="F9" s="64">
        <v>1234</v>
      </c>
      <c r="G9" s="64">
        <v>987</v>
      </c>
      <c r="H9" s="64"/>
      <c r="I9" s="60"/>
      <c r="J9" s="57"/>
      <c r="K9" s="57"/>
      <c r="L9" s="57"/>
      <c r="M9" s="57"/>
      <c r="N9" s="57"/>
      <c r="O9" s="269">
        <f t="shared" si="0"/>
        <v>2221</v>
      </c>
      <c r="P9" s="288" t="s">
        <v>262</v>
      </c>
      <c r="Q9" s="300" t="s">
        <v>254</v>
      </c>
    </row>
    <row r="10" spans="1:17" ht="12" customHeight="1">
      <c r="A10" s="404"/>
      <c r="B10" s="406"/>
      <c r="C10" s="56" t="s">
        <v>116</v>
      </c>
      <c r="D10" s="62"/>
      <c r="E10" s="62"/>
      <c r="F10" s="62">
        <v>10</v>
      </c>
      <c r="G10" s="62">
        <v>13</v>
      </c>
      <c r="H10" s="62"/>
      <c r="I10" s="59"/>
      <c r="J10" s="55"/>
      <c r="K10" s="55"/>
      <c r="L10" s="55"/>
      <c r="M10" s="55"/>
      <c r="N10" s="55"/>
      <c r="O10" s="270">
        <f t="shared" si="0"/>
        <v>23</v>
      </c>
      <c r="P10" s="289" t="s">
        <v>263</v>
      </c>
      <c r="Q10" s="299" t="s">
        <v>254</v>
      </c>
    </row>
    <row r="11" spans="1:17" ht="12" customHeight="1">
      <c r="A11" s="404"/>
      <c r="B11" s="407"/>
      <c r="C11" s="52" t="s">
        <v>114</v>
      </c>
      <c r="D11" s="42"/>
      <c r="E11" s="42"/>
      <c r="F11" s="42">
        <v>55</v>
      </c>
      <c r="G11" s="42">
        <v>47</v>
      </c>
      <c r="H11" s="42"/>
      <c r="I11" s="172"/>
      <c r="J11" s="40"/>
      <c r="K11" s="40"/>
      <c r="L11" s="40"/>
      <c r="M11" s="40"/>
      <c r="N11" s="40"/>
      <c r="O11" s="271">
        <f t="shared" si="0"/>
        <v>102</v>
      </c>
      <c r="P11" s="287"/>
      <c r="Q11" s="297"/>
    </row>
    <row r="12" spans="1:17" ht="12" customHeight="1">
      <c r="A12" s="404"/>
      <c r="B12" s="405" t="s">
        <v>121</v>
      </c>
      <c r="C12" s="58" t="s">
        <v>117</v>
      </c>
      <c r="D12" s="64"/>
      <c r="E12" s="64">
        <v>500</v>
      </c>
      <c r="F12" s="64">
        <v>345</v>
      </c>
      <c r="G12" s="64"/>
      <c r="H12" s="67">
        <v>1323</v>
      </c>
      <c r="I12" s="60">
        <v>1323</v>
      </c>
      <c r="J12" s="57"/>
      <c r="K12" s="57"/>
      <c r="L12" s="57"/>
      <c r="M12" s="57"/>
      <c r="N12" s="57"/>
      <c r="O12" s="269">
        <f t="shared" si="0"/>
        <v>2168</v>
      </c>
      <c r="P12" s="285" t="s">
        <v>249</v>
      </c>
      <c r="Q12" s="300" t="s">
        <v>254</v>
      </c>
    </row>
    <row r="13" spans="1:17" ht="12" customHeight="1">
      <c r="A13" s="404"/>
      <c r="B13" s="406"/>
      <c r="C13" s="56" t="s">
        <v>116</v>
      </c>
      <c r="D13" s="62"/>
      <c r="E13" s="62">
        <v>4</v>
      </c>
      <c r="F13" s="62">
        <v>6</v>
      </c>
      <c r="G13" s="62"/>
      <c r="H13" s="66">
        <v>3</v>
      </c>
      <c r="I13" s="59">
        <v>3</v>
      </c>
      <c r="J13" s="55"/>
      <c r="K13" s="55"/>
      <c r="L13" s="55"/>
      <c r="M13" s="55"/>
      <c r="N13" s="55"/>
      <c r="O13" s="270">
        <f t="shared" si="0"/>
        <v>13</v>
      </c>
      <c r="P13" s="286" t="s">
        <v>250</v>
      </c>
      <c r="Q13" s="299" t="s">
        <v>254</v>
      </c>
    </row>
    <row r="14" spans="1:17" ht="12" customHeight="1">
      <c r="A14" s="404"/>
      <c r="B14" s="407"/>
      <c r="C14" s="52" t="s">
        <v>114</v>
      </c>
      <c r="D14" s="42"/>
      <c r="E14" s="42">
        <v>20</v>
      </c>
      <c r="F14" s="42">
        <v>14</v>
      </c>
      <c r="G14" s="42"/>
      <c r="H14" s="65">
        <v>46</v>
      </c>
      <c r="I14" s="172">
        <v>46</v>
      </c>
      <c r="J14" s="40"/>
      <c r="K14" s="40"/>
      <c r="L14" s="40"/>
      <c r="M14" s="40"/>
      <c r="N14" s="40"/>
      <c r="O14" s="271">
        <f t="shared" si="0"/>
        <v>80</v>
      </c>
      <c r="P14" s="287"/>
      <c r="Q14" s="295"/>
    </row>
    <row r="15" spans="1:17" ht="12" customHeight="1">
      <c r="A15" s="404"/>
      <c r="B15" s="405" t="s">
        <v>120</v>
      </c>
      <c r="C15" s="58" t="s">
        <v>117</v>
      </c>
      <c r="D15" s="64"/>
      <c r="E15" s="64"/>
      <c r="F15" s="64"/>
      <c r="G15" s="64">
        <v>1070</v>
      </c>
      <c r="H15" s="63">
        <v>1100</v>
      </c>
      <c r="I15" s="60">
        <v>1030</v>
      </c>
      <c r="J15" s="57"/>
      <c r="K15" s="57"/>
      <c r="L15" s="57"/>
      <c r="M15" s="57"/>
      <c r="N15" s="57"/>
      <c r="O15" s="272">
        <f t="shared" si="0"/>
        <v>2100</v>
      </c>
      <c r="P15" s="288" t="s">
        <v>251</v>
      </c>
      <c r="Q15" s="300" t="s">
        <v>254</v>
      </c>
    </row>
    <row r="16" spans="1:17" ht="12" customHeight="1">
      <c r="A16" s="404"/>
      <c r="B16" s="406"/>
      <c r="C16" s="56" t="s">
        <v>116</v>
      </c>
      <c r="D16" s="62"/>
      <c r="E16" s="62"/>
      <c r="F16" s="62"/>
      <c r="G16" s="62">
        <v>3</v>
      </c>
      <c r="H16" s="61">
        <v>4</v>
      </c>
      <c r="I16" s="59">
        <v>6</v>
      </c>
      <c r="J16" s="55"/>
      <c r="K16" s="55"/>
      <c r="L16" s="55"/>
      <c r="M16" s="55"/>
      <c r="N16" s="55"/>
      <c r="O16" s="273">
        <f t="shared" si="0"/>
        <v>9</v>
      </c>
      <c r="P16" s="289" t="s">
        <v>252</v>
      </c>
      <c r="Q16" s="299" t="s">
        <v>254</v>
      </c>
    </row>
    <row r="17" spans="1:18" ht="12" customHeight="1">
      <c r="A17" s="404"/>
      <c r="B17" s="407"/>
      <c r="C17" s="52" t="s">
        <v>114</v>
      </c>
      <c r="D17" s="42"/>
      <c r="E17" s="42"/>
      <c r="F17" s="42"/>
      <c r="G17" s="42">
        <v>40</v>
      </c>
      <c r="H17" s="41">
        <v>43</v>
      </c>
      <c r="I17" s="172">
        <v>40</v>
      </c>
      <c r="J17" s="40"/>
      <c r="K17" s="40"/>
      <c r="L17" s="40"/>
      <c r="M17" s="40"/>
      <c r="N17" s="40"/>
      <c r="O17" s="274">
        <f t="shared" si="0"/>
        <v>80</v>
      </c>
      <c r="P17" s="290"/>
      <c r="Q17" s="296"/>
    </row>
    <row r="18" spans="1:18" ht="12" customHeight="1">
      <c r="A18" s="404"/>
      <c r="B18" s="408"/>
      <c r="C18" s="58" t="s">
        <v>117</v>
      </c>
      <c r="D18" s="57"/>
      <c r="E18" s="57"/>
      <c r="F18" s="57"/>
      <c r="G18" s="57"/>
      <c r="H18" s="57"/>
      <c r="I18" s="60"/>
      <c r="J18" s="57"/>
      <c r="K18" s="57"/>
      <c r="L18" s="57"/>
      <c r="M18" s="57"/>
      <c r="N18" s="57"/>
      <c r="O18" s="272">
        <f t="shared" ref="O18:O33" si="1">SUM(D18:N18)</f>
        <v>0</v>
      </c>
      <c r="P18" s="285" t="s">
        <v>81</v>
      </c>
      <c r="Q18" s="300" t="s">
        <v>254</v>
      </c>
    </row>
    <row r="19" spans="1:18" ht="12" customHeight="1">
      <c r="A19" s="404"/>
      <c r="B19" s="409"/>
      <c r="C19" s="56" t="s">
        <v>116</v>
      </c>
      <c r="D19" s="55"/>
      <c r="E19" s="55"/>
      <c r="F19" s="55"/>
      <c r="G19" s="55"/>
      <c r="H19" s="55"/>
      <c r="I19" s="59"/>
      <c r="J19" s="55"/>
      <c r="K19" s="55"/>
      <c r="L19" s="55"/>
      <c r="M19" s="55"/>
      <c r="N19" s="55"/>
      <c r="O19" s="273">
        <f t="shared" si="1"/>
        <v>0</v>
      </c>
      <c r="P19" s="291" t="s">
        <v>253</v>
      </c>
      <c r="Q19" s="299" t="s">
        <v>254</v>
      </c>
    </row>
    <row r="20" spans="1:18" ht="12" customHeight="1">
      <c r="A20" s="404"/>
      <c r="B20" s="410"/>
      <c r="C20" s="52" t="s">
        <v>114</v>
      </c>
      <c r="D20" s="40"/>
      <c r="E20" s="40"/>
      <c r="F20" s="40"/>
      <c r="G20" s="40"/>
      <c r="H20" s="40"/>
      <c r="I20" s="172"/>
      <c r="J20" s="40"/>
      <c r="K20" s="40"/>
      <c r="L20" s="40"/>
      <c r="M20" s="40"/>
      <c r="N20" s="40"/>
      <c r="O20" s="274">
        <f t="shared" si="1"/>
        <v>0</v>
      </c>
      <c r="P20" s="292"/>
      <c r="Q20" s="295"/>
    </row>
    <row r="21" spans="1:18" ht="12" customHeight="1">
      <c r="A21" s="404"/>
      <c r="B21" s="408"/>
      <c r="C21" s="58" t="s">
        <v>117</v>
      </c>
      <c r="D21" s="57"/>
      <c r="E21" s="57"/>
      <c r="F21" s="57"/>
      <c r="G21" s="57"/>
      <c r="H21" s="60" t="s">
        <v>241</v>
      </c>
      <c r="I21" s="60"/>
      <c r="J21" s="57"/>
      <c r="K21" s="57"/>
      <c r="L21" s="57"/>
      <c r="M21" s="57"/>
      <c r="N21" s="57"/>
      <c r="O21" s="272">
        <f t="shared" si="1"/>
        <v>0</v>
      </c>
      <c r="P21" s="288" t="s">
        <v>81</v>
      </c>
      <c r="Q21" s="300" t="s">
        <v>254</v>
      </c>
    </row>
    <row r="22" spans="1:18" ht="12" customHeight="1">
      <c r="A22" s="404"/>
      <c r="B22" s="409"/>
      <c r="C22" s="56" t="s">
        <v>116</v>
      </c>
      <c r="D22" s="55"/>
      <c r="E22" s="55"/>
      <c r="F22" s="55"/>
      <c r="G22" s="55"/>
      <c r="H22" s="59" t="s">
        <v>248</v>
      </c>
      <c r="I22" s="59"/>
      <c r="J22" s="55"/>
      <c r="K22" s="55"/>
      <c r="L22" s="55"/>
      <c r="M22" s="55"/>
      <c r="N22" s="55"/>
      <c r="O22" s="273">
        <f t="shared" si="1"/>
        <v>0</v>
      </c>
      <c r="P22" s="293" t="s">
        <v>253</v>
      </c>
      <c r="Q22" s="299" t="s">
        <v>254</v>
      </c>
    </row>
    <row r="23" spans="1:18" ht="12" customHeight="1">
      <c r="A23" s="404"/>
      <c r="B23" s="410"/>
      <c r="C23" s="52" t="s">
        <v>114</v>
      </c>
      <c r="D23" s="40"/>
      <c r="E23" s="40"/>
      <c r="F23" s="40"/>
      <c r="G23" s="40"/>
      <c r="H23" s="40"/>
      <c r="I23" s="172"/>
      <c r="J23" s="40"/>
      <c r="K23" s="40"/>
      <c r="L23" s="40"/>
      <c r="M23" s="40"/>
      <c r="N23" s="40"/>
      <c r="O23" s="274">
        <f t="shared" si="1"/>
        <v>0</v>
      </c>
      <c r="P23" s="292"/>
      <c r="Q23" s="297"/>
    </row>
    <row r="24" spans="1:18" ht="12" hidden="1" customHeight="1">
      <c r="A24" s="404"/>
      <c r="B24" s="408"/>
      <c r="C24" s="58" t="s">
        <v>117</v>
      </c>
      <c r="D24" s="57"/>
      <c r="E24" s="57"/>
      <c r="F24" s="57"/>
      <c r="G24" s="57"/>
      <c r="H24" s="57"/>
      <c r="I24" s="60"/>
      <c r="J24" s="57"/>
      <c r="K24" s="57"/>
      <c r="L24" s="57"/>
      <c r="M24" s="57"/>
      <c r="N24" s="57"/>
      <c r="O24" s="272">
        <f t="shared" si="1"/>
        <v>0</v>
      </c>
      <c r="P24" s="285" t="s">
        <v>119</v>
      </c>
      <c r="Q24" s="295"/>
    </row>
    <row r="25" spans="1:18" ht="12" hidden="1" customHeight="1">
      <c r="A25" s="404"/>
      <c r="B25" s="409"/>
      <c r="C25" s="56" t="s">
        <v>116</v>
      </c>
      <c r="D25" s="55"/>
      <c r="E25" s="55"/>
      <c r="F25" s="55"/>
      <c r="G25" s="55"/>
      <c r="H25" s="55"/>
      <c r="I25" s="59"/>
      <c r="J25" s="55"/>
      <c r="K25" s="55"/>
      <c r="L25" s="55"/>
      <c r="M25" s="55"/>
      <c r="N25" s="55"/>
      <c r="O25" s="273">
        <f t="shared" si="1"/>
        <v>0</v>
      </c>
      <c r="P25" s="289"/>
      <c r="Q25" s="295"/>
    </row>
    <row r="26" spans="1:18" ht="12" hidden="1" customHeight="1">
      <c r="A26" s="404"/>
      <c r="B26" s="409"/>
      <c r="C26" s="54" t="s">
        <v>115</v>
      </c>
      <c r="D26" s="53"/>
      <c r="E26" s="53"/>
      <c r="F26" s="53"/>
      <c r="G26" s="53"/>
      <c r="H26" s="53"/>
      <c r="I26" s="171"/>
      <c r="J26" s="53"/>
      <c r="K26" s="53"/>
      <c r="L26" s="53"/>
      <c r="M26" s="53"/>
      <c r="N26" s="53"/>
      <c r="O26" s="275">
        <f t="shared" si="1"/>
        <v>0</v>
      </c>
      <c r="P26" s="294" t="s">
        <v>118</v>
      </c>
      <c r="Q26" s="295"/>
    </row>
    <row r="27" spans="1:18" ht="12" hidden="1" customHeight="1">
      <c r="A27" s="404"/>
      <c r="B27" s="410"/>
      <c r="C27" s="52" t="s">
        <v>114</v>
      </c>
      <c r="D27" s="40"/>
      <c r="E27" s="40"/>
      <c r="F27" s="40"/>
      <c r="G27" s="40"/>
      <c r="H27" s="40"/>
      <c r="I27" s="172"/>
      <c r="J27" s="40"/>
      <c r="K27" s="40"/>
      <c r="L27" s="40"/>
      <c r="M27" s="40"/>
      <c r="N27" s="40"/>
      <c r="O27" s="274">
        <f t="shared" si="1"/>
        <v>0</v>
      </c>
      <c r="P27" s="287"/>
      <c r="Q27" s="295"/>
    </row>
    <row r="28" spans="1:18" ht="12" customHeight="1">
      <c r="A28" s="404"/>
      <c r="B28" s="408"/>
      <c r="C28" s="58" t="s">
        <v>117</v>
      </c>
      <c r="D28" s="57"/>
      <c r="E28" s="57"/>
      <c r="F28" s="57"/>
      <c r="G28" s="57"/>
      <c r="H28" s="57"/>
      <c r="I28" s="60"/>
      <c r="J28" s="57"/>
      <c r="K28" s="57"/>
      <c r="L28" s="57"/>
      <c r="M28" s="57"/>
      <c r="N28" s="57"/>
      <c r="O28" s="272">
        <f t="shared" si="1"/>
        <v>0</v>
      </c>
      <c r="P28" s="285" t="s">
        <v>81</v>
      </c>
      <c r="Q28" s="300" t="s">
        <v>254</v>
      </c>
    </row>
    <row r="29" spans="1:18" ht="12" customHeight="1">
      <c r="A29" s="404"/>
      <c r="B29" s="409"/>
      <c r="C29" s="56" t="s">
        <v>116</v>
      </c>
      <c r="D29" s="55"/>
      <c r="E29" s="55"/>
      <c r="F29" s="55"/>
      <c r="G29" s="55"/>
      <c r="H29" s="55"/>
      <c r="I29" s="59"/>
      <c r="J29" s="55"/>
      <c r="K29" s="55"/>
      <c r="L29" s="55"/>
      <c r="M29" s="55"/>
      <c r="N29" s="55"/>
      <c r="O29" s="273">
        <f t="shared" si="1"/>
        <v>0</v>
      </c>
      <c r="P29" s="291" t="s">
        <v>253</v>
      </c>
      <c r="Q29" s="299" t="s">
        <v>254</v>
      </c>
    </row>
    <row r="30" spans="1:18" ht="12" customHeight="1">
      <c r="A30" s="404"/>
      <c r="B30" s="410"/>
      <c r="C30" s="52" t="s">
        <v>114</v>
      </c>
      <c r="D30" s="40"/>
      <c r="E30" s="40"/>
      <c r="F30" s="40"/>
      <c r="G30" s="40"/>
      <c r="H30" s="40"/>
      <c r="I30" s="172"/>
      <c r="J30" s="40"/>
      <c r="K30" s="40"/>
      <c r="L30" s="40"/>
      <c r="M30" s="40"/>
      <c r="N30" s="40"/>
      <c r="O30" s="274">
        <f t="shared" si="1"/>
        <v>0</v>
      </c>
      <c r="P30" s="292"/>
      <c r="Q30" s="295"/>
    </row>
    <row r="31" spans="1:18" ht="12" customHeight="1">
      <c r="A31" s="404"/>
      <c r="B31" s="408"/>
      <c r="C31" s="58" t="s">
        <v>117</v>
      </c>
      <c r="D31" s="57"/>
      <c r="E31" s="57"/>
      <c r="F31" s="57"/>
      <c r="G31" s="57"/>
      <c r="H31" s="57"/>
      <c r="I31" s="60"/>
      <c r="J31" s="57"/>
      <c r="K31" s="57"/>
      <c r="L31" s="57"/>
      <c r="M31" s="57"/>
      <c r="N31" s="57"/>
      <c r="O31" s="272">
        <f t="shared" si="1"/>
        <v>0</v>
      </c>
      <c r="P31" s="288" t="s">
        <v>81</v>
      </c>
      <c r="Q31" s="300" t="s">
        <v>254</v>
      </c>
      <c r="R31" s="322">
        <f>SUM(P6,P9,P15)</f>
        <v>0</v>
      </c>
    </row>
    <row r="32" spans="1:18" ht="12" customHeight="1">
      <c r="A32" s="404"/>
      <c r="B32" s="409"/>
      <c r="C32" s="56" t="s">
        <v>116</v>
      </c>
      <c r="D32" s="55"/>
      <c r="E32" s="55"/>
      <c r="F32" s="55"/>
      <c r="G32" s="55"/>
      <c r="H32" s="55"/>
      <c r="I32" s="59"/>
      <c r="J32" s="55"/>
      <c r="K32" s="55"/>
      <c r="L32" s="55"/>
      <c r="M32" s="55"/>
      <c r="N32" s="55"/>
      <c r="O32" s="273">
        <f t="shared" si="1"/>
        <v>0</v>
      </c>
      <c r="P32" s="293" t="s">
        <v>253</v>
      </c>
      <c r="Q32" s="299" t="s">
        <v>254</v>
      </c>
    </row>
    <row r="33" spans="1:17" ht="12" customHeight="1">
      <c r="A33" s="404"/>
      <c r="B33" s="410"/>
      <c r="C33" s="52" t="s">
        <v>114</v>
      </c>
      <c r="D33" s="40"/>
      <c r="E33" s="40"/>
      <c r="F33" s="40"/>
      <c r="G33" s="40"/>
      <c r="H33" s="40"/>
      <c r="I33" s="172"/>
      <c r="J33" s="40"/>
      <c r="K33" s="40"/>
      <c r="L33" s="40"/>
      <c r="M33" s="40"/>
      <c r="N33" s="40"/>
      <c r="O33" s="274">
        <f t="shared" si="1"/>
        <v>0</v>
      </c>
      <c r="P33" s="292"/>
      <c r="Q33" s="297"/>
    </row>
    <row r="34" spans="1:17" ht="12" customHeight="1">
      <c r="A34" s="404"/>
      <c r="B34" s="414" t="s">
        <v>79</v>
      </c>
      <c r="C34" s="51" t="s">
        <v>117</v>
      </c>
      <c r="D34" s="50">
        <f t="shared" ref="D34:O34" si="2">SUM(D6,D9,D12,D15,D18,D21,D28,D31,D24)</f>
        <v>279.8</v>
      </c>
      <c r="E34" s="50">
        <f t="shared" si="2"/>
        <v>627.9</v>
      </c>
      <c r="F34" s="50">
        <f t="shared" si="2"/>
        <v>1579</v>
      </c>
      <c r="G34" s="50">
        <f t="shared" si="2"/>
        <v>2057</v>
      </c>
      <c r="H34" s="49">
        <f t="shared" si="2"/>
        <v>2423</v>
      </c>
      <c r="I34" s="173">
        <f t="shared" si="2"/>
        <v>2353</v>
      </c>
      <c r="J34" s="48">
        <f t="shared" si="2"/>
        <v>0</v>
      </c>
      <c r="K34" s="48">
        <f t="shared" si="2"/>
        <v>0</v>
      </c>
      <c r="L34" s="48">
        <f t="shared" si="2"/>
        <v>0</v>
      </c>
      <c r="M34" s="48">
        <f t="shared" si="2"/>
        <v>0</v>
      </c>
      <c r="N34" s="48">
        <f t="shared" si="2"/>
        <v>0</v>
      </c>
      <c r="O34" s="272">
        <f t="shared" si="2"/>
        <v>6896.7</v>
      </c>
      <c r="P34" s="392"/>
      <c r="Q34" s="393"/>
    </row>
    <row r="35" spans="1:17" ht="12" customHeight="1">
      <c r="A35" s="404"/>
      <c r="B35" s="415"/>
      <c r="C35" s="47" t="s">
        <v>116</v>
      </c>
      <c r="D35" s="46">
        <f>SUM(D7,D10,D13,D16,D19,D22,D29,D25,D32)</f>
        <v>6</v>
      </c>
      <c r="E35" s="46">
        <f>SUM(E7,E10,E13,E16,E19,E22,E29,E25,E32)</f>
        <v>8</v>
      </c>
      <c r="F35" s="46">
        <f>SUM(F7,F10,F13,F16,F19,F22,F29,F25,F32)</f>
        <v>16</v>
      </c>
      <c r="G35" s="46">
        <f>SUM(G7,G10,G13,G16,G19,G22,G29,G25,G32)</f>
        <v>16</v>
      </c>
      <c r="H35" s="45">
        <f>SUM(H7,H10,H13,H16,H19,H22,H29,H32,H25)</f>
        <v>7</v>
      </c>
      <c r="I35" s="174">
        <f t="shared" ref="I35:O35" si="3">SUM(I7,I10,I13,I16,I19,I22,I29,I25,I32)</f>
        <v>9</v>
      </c>
      <c r="J35" s="44">
        <f t="shared" si="3"/>
        <v>0</v>
      </c>
      <c r="K35" s="44">
        <f t="shared" si="3"/>
        <v>0</v>
      </c>
      <c r="L35" s="44">
        <f t="shared" si="3"/>
        <v>0</v>
      </c>
      <c r="M35" s="44">
        <f t="shared" si="3"/>
        <v>0</v>
      </c>
      <c r="N35" s="44">
        <f t="shared" si="3"/>
        <v>0</v>
      </c>
      <c r="O35" s="273">
        <f t="shared" si="3"/>
        <v>55</v>
      </c>
      <c r="P35" s="394"/>
      <c r="Q35" s="395"/>
    </row>
    <row r="36" spans="1:17" ht="12" customHeight="1">
      <c r="A36" s="404"/>
      <c r="B36" s="415"/>
      <c r="C36" s="47" t="s">
        <v>115</v>
      </c>
      <c r="D36" s="46">
        <v>6</v>
      </c>
      <c r="E36" s="46">
        <v>4</v>
      </c>
      <c r="F36" s="46">
        <v>10</v>
      </c>
      <c r="G36" s="46">
        <v>13</v>
      </c>
      <c r="H36" s="45">
        <v>6</v>
      </c>
      <c r="I36" s="174">
        <v>6</v>
      </c>
      <c r="J36" s="44"/>
      <c r="K36" s="44"/>
      <c r="L36" s="44"/>
      <c r="M36" s="44"/>
      <c r="N36" s="44"/>
      <c r="O36" s="273">
        <f>SUM(D36:G36,I36)</f>
        <v>39</v>
      </c>
      <c r="P36" s="394"/>
      <c r="Q36" s="395"/>
    </row>
    <row r="37" spans="1:17" ht="12" customHeight="1" thickBot="1">
      <c r="A37" s="404"/>
      <c r="B37" s="415"/>
      <c r="C37" s="276" t="s">
        <v>114</v>
      </c>
      <c r="D37" s="277">
        <f t="shared" ref="D37:O37" si="4">SUM(D8,D11,D14,D17,D20,D23,D30,D33,D27)</f>
        <v>9</v>
      </c>
      <c r="E37" s="277">
        <f t="shared" si="4"/>
        <v>24</v>
      </c>
      <c r="F37" s="277">
        <f t="shared" si="4"/>
        <v>69</v>
      </c>
      <c r="G37" s="277">
        <f t="shared" si="4"/>
        <v>87</v>
      </c>
      <c r="H37" s="278">
        <f t="shared" si="4"/>
        <v>89</v>
      </c>
      <c r="I37" s="175">
        <f t="shared" si="4"/>
        <v>86</v>
      </c>
      <c r="J37" s="279">
        <f t="shared" si="4"/>
        <v>0</v>
      </c>
      <c r="K37" s="279">
        <f t="shared" si="4"/>
        <v>0</v>
      </c>
      <c r="L37" s="279">
        <f t="shared" si="4"/>
        <v>0</v>
      </c>
      <c r="M37" s="279">
        <f t="shared" si="4"/>
        <v>0</v>
      </c>
      <c r="N37" s="279">
        <f t="shared" si="4"/>
        <v>0</v>
      </c>
      <c r="O37" s="275">
        <f t="shared" si="4"/>
        <v>275</v>
      </c>
      <c r="P37" s="396"/>
      <c r="Q37" s="397"/>
    </row>
    <row r="38" spans="1:17" ht="17.100000000000001" customHeight="1" thickTop="1">
      <c r="A38" s="404"/>
      <c r="B38" s="280" t="s">
        <v>113</v>
      </c>
      <c r="C38" s="281"/>
      <c r="D38" s="281">
        <v>3</v>
      </c>
      <c r="E38" s="281">
        <v>13</v>
      </c>
      <c r="F38" s="281">
        <v>33</v>
      </c>
      <c r="G38" s="281">
        <v>25</v>
      </c>
      <c r="H38" s="282">
        <v>58</v>
      </c>
      <c r="I38" s="283">
        <v>58</v>
      </c>
      <c r="J38" s="284"/>
      <c r="K38" s="284"/>
      <c r="L38" s="284"/>
      <c r="M38" s="284"/>
      <c r="N38" s="284" t="s">
        <v>270</v>
      </c>
      <c r="O38" s="398">
        <f>SUM(D38:N38)-H38</f>
        <v>132</v>
      </c>
      <c r="P38" s="399"/>
      <c r="Q38" s="300" t="s">
        <v>254</v>
      </c>
    </row>
    <row r="39" spans="1:17" ht="17.100000000000001" customHeight="1">
      <c r="A39" s="404"/>
      <c r="B39" s="43" t="s">
        <v>112</v>
      </c>
      <c r="C39" s="42"/>
      <c r="D39" s="42">
        <v>402</v>
      </c>
      <c r="E39" s="42">
        <v>665</v>
      </c>
      <c r="F39" s="42">
        <v>1666</v>
      </c>
      <c r="G39" s="42">
        <v>7660</v>
      </c>
      <c r="H39" s="41">
        <v>2235</v>
      </c>
      <c r="I39" s="172">
        <v>2115</v>
      </c>
      <c r="J39" s="40"/>
      <c r="K39" s="40"/>
      <c r="L39" s="40"/>
      <c r="M39" s="40"/>
      <c r="N39" s="40"/>
      <c r="O39" s="400">
        <f>SUM(D39:N39)-H39</f>
        <v>12508</v>
      </c>
      <c r="P39" s="401"/>
      <c r="Q39" s="316" t="s">
        <v>254</v>
      </c>
    </row>
    <row r="40" spans="1:17" ht="11.1" customHeight="1">
      <c r="A40" s="404"/>
      <c r="B40" s="184" t="s">
        <v>222</v>
      </c>
      <c r="C40" s="39"/>
      <c r="D40" s="39"/>
      <c r="E40" s="39"/>
      <c r="F40" s="39"/>
      <c r="G40" s="39"/>
      <c r="H40" s="39"/>
      <c r="I40" s="39"/>
      <c r="J40" s="39"/>
      <c r="K40" s="39"/>
      <c r="L40" s="39"/>
      <c r="M40" s="39"/>
      <c r="N40" s="39"/>
      <c r="O40" s="39"/>
      <c r="P40" s="39"/>
    </row>
    <row r="41" spans="1:17" ht="11.1" customHeight="1">
      <c r="A41" s="404"/>
      <c r="B41" s="184" t="s">
        <v>223</v>
      </c>
      <c r="C41" s="39"/>
      <c r="D41" s="39"/>
      <c r="E41" s="39"/>
      <c r="F41" s="39"/>
      <c r="G41" s="39"/>
      <c r="H41" s="39"/>
      <c r="I41" s="39"/>
      <c r="J41" s="39"/>
      <c r="K41" s="39"/>
      <c r="L41" s="39"/>
      <c r="M41" s="39"/>
      <c r="N41" s="39"/>
      <c r="O41" s="39"/>
      <c r="P41" s="39"/>
    </row>
    <row r="42" spans="1:17" ht="11.1" customHeight="1">
      <c r="A42" s="404"/>
      <c r="B42" s="185" t="s">
        <v>224</v>
      </c>
      <c r="C42" s="39"/>
      <c r="D42" s="39"/>
      <c r="E42" s="39"/>
      <c r="F42" s="39"/>
      <c r="G42" s="39"/>
      <c r="H42" s="39"/>
      <c r="I42" s="39"/>
      <c r="J42" s="39"/>
      <c r="K42" s="39"/>
      <c r="L42" s="39"/>
      <c r="M42" s="39"/>
      <c r="N42" s="39"/>
      <c r="O42" s="39"/>
      <c r="P42" s="39"/>
    </row>
    <row r="43" spans="1:17" ht="11.1" customHeight="1">
      <c r="A43" s="404"/>
      <c r="B43" s="1" t="s">
        <v>3</v>
      </c>
      <c r="C43" s="39"/>
      <c r="D43" s="39"/>
      <c r="E43" s="39"/>
      <c r="F43" s="39"/>
      <c r="G43" s="39"/>
      <c r="H43" s="39"/>
      <c r="I43" s="39"/>
      <c r="J43" s="39"/>
      <c r="K43" s="39"/>
      <c r="L43" s="39"/>
      <c r="M43" s="39"/>
      <c r="N43" s="39"/>
      <c r="O43" s="39"/>
      <c r="P43" s="39"/>
    </row>
    <row r="44" spans="1:17" ht="11.1" customHeight="1">
      <c r="A44" s="404"/>
      <c r="B44" s="1" t="s">
        <v>2</v>
      </c>
      <c r="C44" s="39"/>
      <c r="D44" s="39"/>
      <c r="E44" s="39"/>
      <c r="F44" s="39"/>
      <c r="G44" s="39"/>
      <c r="H44" s="39"/>
      <c r="I44" s="39"/>
      <c r="J44" s="39"/>
      <c r="K44" s="39"/>
      <c r="L44" s="39"/>
      <c r="M44" s="39"/>
      <c r="N44" s="39"/>
      <c r="O44" s="39"/>
      <c r="P44" s="39"/>
    </row>
    <row r="45" spans="1:17" ht="11.1" customHeight="1">
      <c r="A45" s="404"/>
      <c r="B45" s="1" t="s">
        <v>240</v>
      </c>
      <c r="O45" s="37"/>
      <c r="P45" s="37"/>
    </row>
  </sheetData>
  <mergeCells count="19">
    <mergeCell ref="A1:A45"/>
    <mergeCell ref="B12:B14"/>
    <mergeCell ref="B15:B17"/>
    <mergeCell ref="B18:B20"/>
    <mergeCell ref="B5:C5"/>
    <mergeCell ref="B1:M2"/>
    <mergeCell ref="B24:B27"/>
    <mergeCell ref="B34:B37"/>
    <mergeCell ref="B6:B8"/>
    <mergeCell ref="B9:B11"/>
    <mergeCell ref="B31:B33"/>
    <mergeCell ref="B28:B30"/>
    <mergeCell ref="B21:B23"/>
    <mergeCell ref="B4:C4"/>
    <mergeCell ref="P4:Q5"/>
    <mergeCell ref="P34:Q37"/>
    <mergeCell ref="O38:P38"/>
    <mergeCell ref="O39:P39"/>
    <mergeCell ref="O4:O5"/>
  </mergeCells>
  <phoneticPr fontId="3"/>
  <conditionalFormatting sqref="C34:O34 O31 O24 O28 O21 O18 O15 O12 O9 O6">
    <cfRule type="cellIs" dxfId="2" priority="1" operator="equal">
      <formula>0</formula>
    </cfRule>
  </conditionalFormatting>
  <printOptions horizontalCentered="1" verticalCentered="1"/>
  <pageMargins left="0.39370078740157483" right="0.39370078740157483" top="0.59055118110236227" bottom="0.62992125984251968" header="0.59055118110236227" footer="0.19685039370078741"/>
  <pageSetup paperSize="9" scale="90" firstPageNumber="77" orientation="landscape" useFirstPageNumber="1" r:id="rId1"/>
  <headerFooter>
    <oddHeader>&amp;L&amp;10　　　　　　別紙1-1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2FAAD7-6A22-4943-93FF-F17FD8A460E3}">
  <sheetPr>
    <tabColor rgb="FF00B050"/>
  </sheetPr>
  <dimension ref="A1:H41"/>
  <sheetViews>
    <sheetView view="pageBreakPreview" zoomScale="75" zoomScaleNormal="75" zoomScaleSheetLayoutView="75" workbookViewId="0">
      <selection activeCell="K11" sqref="K11"/>
    </sheetView>
  </sheetViews>
  <sheetFormatPr defaultColWidth="9" defaultRowHeight="30" customHeight="1"/>
  <cols>
    <col min="1" max="1" width="2.77734375" style="2" customWidth="1"/>
    <col min="2" max="2" width="12.6640625" style="2" customWidth="1"/>
    <col min="3" max="3" width="12.77734375" style="2" customWidth="1"/>
    <col min="4" max="4" width="22.77734375" style="2" customWidth="1"/>
    <col min="5" max="5" width="24.88671875" style="2" customWidth="1"/>
    <col min="6" max="6" width="10.109375" style="2" customWidth="1"/>
    <col min="7" max="7" width="8.6640625" style="346" customWidth="1"/>
    <col min="8" max="8" width="7.6640625" style="2" customWidth="1"/>
    <col min="9" max="16384" width="9" style="2"/>
  </cols>
  <sheetData>
    <row r="1" spans="1:8" ht="17.25" customHeight="1">
      <c r="A1" s="418"/>
      <c r="B1" s="419" t="s">
        <v>294</v>
      </c>
      <c r="C1" s="419"/>
    </row>
    <row r="2" spans="1:8" ht="21.75" customHeight="1">
      <c r="A2" s="418"/>
      <c r="B2" s="347" t="s">
        <v>312</v>
      </c>
    </row>
    <row r="3" spans="1:8" ht="18" customHeight="1">
      <c r="A3" s="418"/>
      <c r="B3" s="420" t="s">
        <v>295</v>
      </c>
      <c r="C3" s="423" t="s">
        <v>16</v>
      </c>
      <c r="D3" s="426" t="s">
        <v>15</v>
      </c>
      <c r="E3" s="426" t="s">
        <v>14</v>
      </c>
      <c r="F3" s="429" t="s">
        <v>13</v>
      </c>
      <c r="G3" s="426" t="s">
        <v>12</v>
      </c>
      <c r="H3" s="420" t="s">
        <v>296</v>
      </c>
    </row>
    <row r="4" spans="1:8" ht="18" customHeight="1">
      <c r="A4" s="418"/>
      <c r="B4" s="421"/>
      <c r="C4" s="424"/>
      <c r="D4" s="427"/>
      <c r="E4" s="427"/>
      <c r="F4" s="430"/>
      <c r="G4" s="427"/>
      <c r="H4" s="421"/>
    </row>
    <row r="5" spans="1:8" ht="3" customHeight="1">
      <c r="A5" s="418"/>
      <c r="B5" s="422"/>
      <c r="C5" s="425"/>
      <c r="D5" s="428"/>
      <c r="E5" s="428"/>
      <c r="F5" s="431"/>
      <c r="G5" s="428"/>
      <c r="H5" s="422"/>
    </row>
    <row r="6" spans="1:8" ht="18" customHeight="1">
      <c r="A6" s="418"/>
      <c r="B6" s="19"/>
      <c r="C6" s="340"/>
      <c r="D6" s="3"/>
      <c r="E6" s="365"/>
      <c r="F6" s="78"/>
      <c r="G6" s="19"/>
      <c r="H6" s="3"/>
    </row>
    <row r="7" spans="1:8" ht="18" customHeight="1">
      <c r="A7" s="418"/>
      <c r="B7" s="18"/>
      <c r="C7" s="341"/>
      <c r="D7" s="4"/>
      <c r="E7" s="366"/>
      <c r="F7" s="78"/>
      <c r="G7" s="18"/>
      <c r="H7" s="4"/>
    </row>
    <row r="8" spans="1:8" ht="18" customHeight="1">
      <c r="A8" s="418"/>
      <c r="B8" s="18"/>
      <c r="C8" s="341"/>
      <c r="D8" s="4"/>
      <c r="E8" s="366"/>
      <c r="F8" s="78"/>
      <c r="G8" s="18"/>
      <c r="H8" s="4"/>
    </row>
    <row r="9" spans="1:8" ht="18" customHeight="1">
      <c r="A9" s="418"/>
      <c r="B9" s="18"/>
      <c r="C9" s="341"/>
      <c r="D9" s="4"/>
      <c r="E9" s="366"/>
      <c r="F9" s="78"/>
      <c r="G9" s="18"/>
      <c r="H9" s="4"/>
    </row>
    <row r="10" spans="1:8" ht="18" customHeight="1">
      <c r="A10" s="418"/>
      <c r="B10" s="18"/>
      <c r="C10" s="18"/>
      <c r="D10" s="4"/>
      <c r="E10" s="366"/>
      <c r="F10" s="78"/>
      <c r="G10" s="18"/>
      <c r="H10" s="4"/>
    </row>
    <row r="11" spans="1:8" ht="18" customHeight="1">
      <c r="A11" s="418"/>
      <c r="B11" s="17"/>
      <c r="C11" s="17"/>
      <c r="D11" s="4"/>
      <c r="E11" s="366"/>
      <c r="F11" s="363"/>
      <c r="G11" s="17"/>
      <c r="H11" s="182"/>
    </row>
    <row r="12" spans="1:8" ht="18" customHeight="1">
      <c r="A12" s="418"/>
      <c r="B12" s="19" t="s">
        <v>11</v>
      </c>
      <c r="C12" s="340" t="s">
        <v>189</v>
      </c>
      <c r="D12" s="3" t="s">
        <v>141</v>
      </c>
      <c r="E12" s="365" t="s">
        <v>140</v>
      </c>
      <c r="F12" s="78">
        <v>35</v>
      </c>
      <c r="G12" s="19">
        <v>14</v>
      </c>
      <c r="H12" s="3"/>
    </row>
    <row r="13" spans="1:8" ht="18" customHeight="1">
      <c r="A13" s="418"/>
      <c r="B13" s="18" t="s">
        <v>218</v>
      </c>
      <c r="C13" s="341" t="s">
        <v>190</v>
      </c>
      <c r="D13" s="4" t="s">
        <v>137</v>
      </c>
      <c r="E13" s="366" t="s">
        <v>136</v>
      </c>
      <c r="F13" s="78">
        <v>30</v>
      </c>
      <c r="G13" s="18">
        <v>15</v>
      </c>
      <c r="H13" s="4"/>
    </row>
    <row r="14" spans="1:8" ht="18" customHeight="1">
      <c r="A14" s="418"/>
      <c r="B14" s="18"/>
      <c r="C14" s="341" t="s">
        <v>10</v>
      </c>
      <c r="D14" s="4" t="s">
        <v>9</v>
      </c>
      <c r="E14" s="366" t="s">
        <v>135</v>
      </c>
      <c r="F14" s="78">
        <v>37</v>
      </c>
      <c r="G14" s="18">
        <v>16</v>
      </c>
      <c r="H14" s="4"/>
    </row>
    <row r="15" spans="1:8" ht="18" customHeight="1">
      <c r="A15" s="418"/>
      <c r="B15" s="18"/>
      <c r="C15" s="341"/>
      <c r="D15" s="359"/>
      <c r="E15" s="366" t="s">
        <v>134</v>
      </c>
      <c r="F15" s="435">
        <v>25.9</v>
      </c>
      <c r="G15" s="427">
        <v>17</v>
      </c>
      <c r="H15" s="4"/>
    </row>
    <row r="16" spans="1:8" ht="18" customHeight="1">
      <c r="A16" s="418"/>
      <c r="B16" s="18"/>
      <c r="C16" s="341"/>
      <c r="D16" s="359"/>
      <c r="E16" s="366" t="s">
        <v>133</v>
      </c>
      <c r="F16" s="435"/>
      <c r="G16" s="427"/>
      <c r="H16" s="4"/>
    </row>
    <row r="17" spans="1:8" ht="18" customHeight="1">
      <c r="A17" s="418"/>
      <c r="B17" s="18"/>
      <c r="C17" s="341"/>
      <c r="D17" s="359"/>
      <c r="E17" s="366"/>
      <c r="F17" s="344"/>
      <c r="G17" s="18"/>
      <c r="H17" s="4"/>
    </row>
    <row r="18" spans="1:8" ht="18" customHeight="1">
      <c r="A18" s="418"/>
      <c r="B18" s="4"/>
      <c r="C18" s="341"/>
      <c r="D18" s="359"/>
      <c r="E18" s="367"/>
      <c r="F18" s="344"/>
      <c r="G18" s="4"/>
      <c r="H18" s="4"/>
    </row>
    <row r="19" spans="1:8" ht="18" customHeight="1">
      <c r="A19" s="418"/>
      <c r="B19" s="426" t="s">
        <v>8</v>
      </c>
      <c r="C19" s="423" t="s">
        <v>313</v>
      </c>
      <c r="D19" s="27" t="s">
        <v>4</v>
      </c>
      <c r="E19" s="368" t="s">
        <v>4</v>
      </c>
      <c r="F19" s="349" t="s">
        <v>6</v>
      </c>
      <c r="G19" s="350" t="s">
        <v>5</v>
      </c>
      <c r="H19" s="3"/>
    </row>
    <row r="20" spans="1:8" ht="12" customHeight="1">
      <c r="A20" s="418"/>
      <c r="B20" s="428"/>
      <c r="C20" s="425"/>
      <c r="D20" s="25" t="s">
        <v>4</v>
      </c>
      <c r="E20" s="369" t="s">
        <v>4</v>
      </c>
      <c r="F20" s="352">
        <v>1070</v>
      </c>
      <c r="G20" s="17">
        <v>40</v>
      </c>
      <c r="H20" s="17"/>
    </row>
    <row r="21" spans="1:8" ht="18" customHeight="1">
      <c r="A21" s="418"/>
      <c r="B21" s="18" t="s">
        <v>278</v>
      </c>
      <c r="C21" s="340" t="s">
        <v>154</v>
      </c>
      <c r="D21" s="4" t="s">
        <v>318</v>
      </c>
      <c r="E21" s="366" t="s">
        <v>153</v>
      </c>
      <c r="F21" s="344">
        <v>29.8</v>
      </c>
      <c r="G21" s="343">
        <v>22</v>
      </c>
      <c r="H21" s="4"/>
    </row>
    <row r="22" spans="1:8" ht="18" customHeight="1">
      <c r="A22" s="418"/>
      <c r="B22" s="18"/>
      <c r="C22" s="341" t="s">
        <v>142</v>
      </c>
      <c r="D22" s="4" t="s">
        <v>319</v>
      </c>
      <c r="E22" s="366" t="s">
        <v>152</v>
      </c>
      <c r="F22" s="344">
        <v>45</v>
      </c>
      <c r="G22" s="343">
        <v>23</v>
      </c>
      <c r="H22" s="4"/>
    </row>
    <row r="23" spans="1:8" ht="18" customHeight="1">
      <c r="A23" s="418"/>
      <c r="B23" s="4"/>
      <c r="C23" s="341" t="s">
        <v>138</v>
      </c>
      <c r="D23" s="4" t="s">
        <v>320</v>
      </c>
      <c r="E23" s="366" t="s">
        <v>151</v>
      </c>
      <c r="F23" s="344">
        <v>35</v>
      </c>
      <c r="G23" s="343">
        <v>24</v>
      </c>
      <c r="H23" s="4"/>
    </row>
    <row r="24" spans="1:8" ht="18" customHeight="1">
      <c r="A24" s="418"/>
      <c r="B24" s="4"/>
      <c r="C24" s="341" t="s">
        <v>150</v>
      </c>
      <c r="D24" s="4" t="s">
        <v>319</v>
      </c>
      <c r="E24" s="366" t="s">
        <v>149</v>
      </c>
      <c r="F24" s="344">
        <v>30</v>
      </c>
      <c r="G24" s="343">
        <v>25</v>
      </c>
      <c r="H24" s="4"/>
    </row>
    <row r="25" spans="1:8" ht="18" customHeight="1">
      <c r="A25" s="418"/>
      <c r="B25" s="4" t="s">
        <v>4</v>
      </c>
      <c r="C25" s="341" t="s">
        <v>148</v>
      </c>
      <c r="D25" s="4" t="s">
        <v>318</v>
      </c>
      <c r="E25" s="366" t="s">
        <v>147</v>
      </c>
      <c r="F25" s="344">
        <v>30.5</v>
      </c>
      <c r="G25" s="343">
        <v>26</v>
      </c>
      <c r="H25" s="4"/>
    </row>
    <row r="26" spans="1:8" ht="18" customHeight="1">
      <c r="A26" s="418"/>
      <c r="B26" s="4"/>
      <c r="C26" s="341"/>
      <c r="D26" s="364"/>
      <c r="E26" s="370" t="s">
        <v>146</v>
      </c>
      <c r="F26" s="80">
        <v>30</v>
      </c>
      <c r="G26" s="79">
        <v>27</v>
      </c>
      <c r="H26" s="5" t="s">
        <v>143</v>
      </c>
    </row>
    <row r="27" spans="1:8" ht="18" customHeight="1">
      <c r="A27" s="418"/>
      <c r="B27" s="4"/>
      <c r="C27" s="341"/>
      <c r="D27" s="364"/>
      <c r="E27" s="370" t="s">
        <v>145</v>
      </c>
      <c r="F27" s="80">
        <v>30</v>
      </c>
      <c r="G27" s="79">
        <v>28</v>
      </c>
      <c r="H27" s="5" t="s">
        <v>143</v>
      </c>
    </row>
    <row r="28" spans="1:8" ht="18" customHeight="1">
      <c r="A28" s="418"/>
      <c r="B28" s="4"/>
      <c r="C28" s="341"/>
      <c r="D28" s="364"/>
      <c r="E28" s="370" t="s">
        <v>144</v>
      </c>
      <c r="F28" s="80">
        <v>10</v>
      </c>
      <c r="G28" s="79">
        <v>29</v>
      </c>
      <c r="H28" s="5" t="s">
        <v>143</v>
      </c>
    </row>
    <row r="29" spans="1:8" ht="18" customHeight="1">
      <c r="A29" s="418"/>
      <c r="B29" s="4"/>
      <c r="C29" s="341"/>
      <c r="D29" s="364"/>
      <c r="E29" s="370"/>
      <c r="F29" s="373"/>
      <c r="G29" s="79"/>
      <c r="H29" s="5"/>
    </row>
    <row r="30" spans="1:8" ht="18" customHeight="1">
      <c r="A30" s="418"/>
      <c r="B30" s="426" t="s">
        <v>8</v>
      </c>
      <c r="C30" s="423" t="s">
        <v>303</v>
      </c>
      <c r="D30" s="27"/>
      <c r="E30" s="348"/>
      <c r="F30" s="372" t="s">
        <v>321</v>
      </c>
      <c r="G30" s="350" t="s">
        <v>5</v>
      </c>
      <c r="H30" s="3"/>
    </row>
    <row r="31" spans="1:8" ht="12" customHeight="1">
      <c r="A31" s="418"/>
      <c r="B31" s="428"/>
      <c r="C31" s="425"/>
      <c r="D31" s="26"/>
      <c r="E31" s="351"/>
      <c r="F31" s="353">
        <v>1030</v>
      </c>
      <c r="G31" s="17" t="s">
        <v>322</v>
      </c>
      <c r="H31" s="182"/>
    </row>
    <row r="32" spans="1:8" ht="15" customHeight="1">
      <c r="A32" s="418"/>
      <c r="B32" s="426" t="s">
        <v>297</v>
      </c>
      <c r="C32" s="423" t="s">
        <v>315</v>
      </c>
      <c r="D32" s="27"/>
      <c r="E32" s="355"/>
      <c r="F32" s="372" t="s">
        <v>316</v>
      </c>
      <c r="G32" s="350" t="s">
        <v>5</v>
      </c>
      <c r="H32" s="3"/>
    </row>
    <row r="33" spans="1:8" ht="36" customHeight="1">
      <c r="A33" s="418"/>
      <c r="B33" s="428"/>
      <c r="C33" s="425"/>
      <c r="D33" s="25"/>
      <c r="E33" s="351"/>
      <c r="F33" s="360">
        <v>2100</v>
      </c>
      <c r="G33" s="17" t="s">
        <v>317</v>
      </c>
      <c r="H33" s="182"/>
    </row>
    <row r="34" spans="1:8" ht="21" customHeight="1">
      <c r="A34" s="418"/>
      <c r="B34" s="436" t="s">
        <v>7</v>
      </c>
      <c r="C34" s="356" t="s">
        <v>304</v>
      </c>
      <c r="D34" s="181" t="s">
        <v>4</v>
      </c>
      <c r="E34" s="180" t="s">
        <v>4</v>
      </c>
      <c r="F34" s="354" t="s">
        <v>6</v>
      </c>
      <c r="G34" s="20" t="s">
        <v>298</v>
      </c>
      <c r="H34" s="23"/>
    </row>
    <row r="35" spans="1:8" ht="25.5" customHeight="1">
      <c r="A35" s="418"/>
      <c r="B35" s="437"/>
      <c r="C35" s="342" t="s">
        <v>305</v>
      </c>
      <c r="D35" s="177"/>
      <c r="E35" s="178"/>
      <c r="F35" s="371">
        <v>6896.7</v>
      </c>
      <c r="G35" s="374" t="s">
        <v>314</v>
      </c>
      <c r="H35" s="22"/>
    </row>
    <row r="36" spans="1:8" ht="20.399999999999999" customHeight="1">
      <c r="A36" s="345"/>
      <c r="B36" s="24"/>
      <c r="C36" s="24"/>
      <c r="D36" s="438" t="s">
        <v>306</v>
      </c>
      <c r="E36" s="439"/>
      <c r="F36" s="361"/>
      <c r="G36" s="24"/>
      <c r="H36" s="176"/>
    </row>
    <row r="37" spans="1:8" ht="12" customHeight="1">
      <c r="A37" s="357"/>
      <c r="B37" s="432" t="s">
        <v>299</v>
      </c>
      <c r="C37" s="432"/>
      <c r="D37" s="432"/>
      <c r="E37" s="432"/>
      <c r="F37" s="432"/>
      <c r="G37" s="432"/>
      <c r="H37" s="432"/>
    </row>
    <row r="38" spans="1:8" ht="12" customHeight="1">
      <c r="A38" s="357"/>
      <c r="B38" s="358" t="s">
        <v>300</v>
      </c>
      <c r="C38" s="358"/>
      <c r="D38" s="358"/>
      <c r="E38" s="358"/>
      <c r="F38" s="358"/>
      <c r="G38" s="255"/>
      <c r="H38" s="358"/>
    </row>
    <row r="39" spans="1:8" ht="12" customHeight="1">
      <c r="A39" s="357"/>
      <c r="B39" s="10" t="s">
        <v>301</v>
      </c>
      <c r="C39" s="358"/>
      <c r="D39" s="358"/>
      <c r="E39" s="358"/>
      <c r="F39" s="358"/>
      <c r="G39" s="255"/>
      <c r="H39" s="358"/>
    </row>
    <row r="40" spans="1:8" ht="12" customHeight="1">
      <c r="A40" s="357"/>
      <c r="B40" s="10" t="s">
        <v>302</v>
      </c>
      <c r="C40" s="358"/>
      <c r="D40" s="358"/>
      <c r="E40" s="358"/>
      <c r="F40" s="358"/>
      <c r="G40" s="255"/>
      <c r="H40" s="358"/>
    </row>
    <row r="41" spans="1:8" ht="30" customHeight="1">
      <c r="B41" s="433" t="s">
        <v>323</v>
      </c>
      <c r="C41" s="434"/>
      <c r="D41" s="434"/>
      <c r="E41" s="434"/>
      <c r="F41" s="434"/>
      <c r="G41" s="434"/>
      <c r="H41" s="434"/>
    </row>
  </sheetData>
  <mergeCells count="21">
    <mergeCell ref="B37:H37"/>
    <mergeCell ref="B41:H41"/>
    <mergeCell ref="F15:F16"/>
    <mergeCell ref="G15:G16"/>
    <mergeCell ref="B34:B35"/>
    <mergeCell ref="D36:E36"/>
    <mergeCell ref="F3:F5"/>
    <mergeCell ref="G3:G5"/>
    <mergeCell ref="H3:H5"/>
    <mergeCell ref="B19:B20"/>
    <mergeCell ref="C19:C20"/>
    <mergeCell ref="E3:E5"/>
    <mergeCell ref="A1:A35"/>
    <mergeCell ref="B1:C1"/>
    <mergeCell ref="B3:B5"/>
    <mergeCell ref="C3:C5"/>
    <mergeCell ref="D3:D5"/>
    <mergeCell ref="B30:B31"/>
    <mergeCell ref="C30:C31"/>
    <mergeCell ref="B32:B33"/>
    <mergeCell ref="C32:C33"/>
  </mergeCells>
  <phoneticPr fontId="3"/>
  <printOptions horizontalCentered="1" verticalCentered="1" gridLinesSet="0"/>
  <pageMargins left="0.43307086614173229" right="0.23622047244094491" top="0.55118110236220474" bottom="0.74803149606299213" header="0.31496062992125984" footer="0.31496062992125984"/>
  <pageSetup paperSize="9" scale="95" firstPageNumber="103" orientation="portrait" useFirstPageNumber="1" r:id="rId1"/>
  <headerFooter alignWithMargins="0">
    <oddFooter>&amp;R&amp;"ＭＳ 明朝,標準"&amp;6&lt;E&gt;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70C0"/>
  </sheetPr>
  <dimension ref="A1:W47"/>
  <sheetViews>
    <sheetView view="pageBreakPreview" topLeftCell="A4" zoomScale="85" zoomScaleNormal="100" zoomScaleSheetLayoutView="85" workbookViewId="0">
      <selection activeCell="Y15" sqref="Y15"/>
    </sheetView>
  </sheetViews>
  <sheetFormatPr defaultColWidth="9" defaultRowHeight="13.2"/>
  <cols>
    <col min="1" max="1" width="2.77734375" style="36" customWidth="1"/>
    <col min="2" max="2" width="4.6640625" style="36" customWidth="1"/>
    <col min="3" max="3" width="5" style="36" customWidth="1"/>
    <col min="4" max="4" width="7.21875" style="36" customWidth="1"/>
    <col min="5" max="5" width="6.6640625" style="36" customWidth="1"/>
    <col min="6" max="6" width="2.6640625" style="36" customWidth="1"/>
    <col min="7" max="7" width="4.6640625" style="36" customWidth="1"/>
    <col min="8" max="8" width="11.109375" style="36" customWidth="1"/>
    <col min="9" max="9" width="4.6640625" style="36" customWidth="1"/>
    <col min="10" max="10" width="9" style="36"/>
    <col min="11" max="11" width="6.109375" style="36" customWidth="1"/>
    <col min="12" max="12" width="7" style="36" customWidth="1"/>
    <col min="13" max="13" width="2.109375" style="36" customWidth="1"/>
    <col min="14" max="15" width="5.6640625" style="36" customWidth="1"/>
    <col min="16" max="16" width="2.6640625" style="36" customWidth="1"/>
    <col min="17" max="17" width="14.109375" style="36" customWidth="1"/>
    <col min="18" max="18" width="4.6640625" style="36" customWidth="1"/>
    <col min="19" max="21" width="9" style="36"/>
    <col min="22" max="22" width="6.6640625" style="36" customWidth="1"/>
    <col min="23" max="23" width="10.33203125" style="36" customWidth="1"/>
    <col min="24" max="16384" width="9" style="36"/>
  </cols>
  <sheetData>
    <row r="1" spans="1:23" ht="11.25" customHeight="1">
      <c r="A1" s="404" t="s">
        <v>282</v>
      </c>
      <c r="B1" s="263" t="s">
        <v>243</v>
      </c>
      <c r="C1" s="168"/>
    </row>
    <row r="2" spans="1:23" ht="30" customHeight="1">
      <c r="A2" s="404"/>
      <c r="B2" s="362" t="s">
        <v>332</v>
      </c>
      <c r="C2" s="167"/>
      <c r="N2" s="442"/>
      <c r="O2" s="443"/>
      <c r="P2" s="443"/>
      <c r="Q2" s="443"/>
      <c r="R2" s="443"/>
      <c r="S2" s="443"/>
      <c r="T2" s="166" t="s">
        <v>77</v>
      </c>
      <c r="U2" s="453" t="s">
        <v>277</v>
      </c>
      <c r="V2" s="454"/>
      <c r="W2" s="454"/>
    </row>
    <row r="3" spans="1:23" ht="5.25" customHeight="1">
      <c r="A3" s="404"/>
      <c r="B3" s="165"/>
    </row>
    <row r="4" spans="1:23" ht="12.6" customHeight="1">
      <c r="A4" s="404"/>
      <c r="B4" s="475" t="s">
        <v>335</v>
      </c>
      <c r="C4" s="475"/>
      <c r="D4" s="475"/>
      <c r="E4" s="475"/>
      <c r="F4" s="475"/>
      <c r="G4" s="475" t="s">
        <v>336</v>
      </c>
      <c r="H4" s="475"/>
      <c r="I4" s="475"/>
      <c r="J4" s="475"/>
      <c r="K4" s="455" t="s">
        <v>235</v>
      </c>
      <c r="L4" s="456"/>
      <c r="M4" s="456"/>
      <c r="N4" s="456"/>
      <c r="O4" s="456"/>
      <c r="P4" s="456"/>
      <c r="Q4" s="456"/>
      <c r="R4" s="259"/>
      <c r="S4" s="459" t="s">
        <v>76</v>
      </c>
      <c r="T4" s="460"/>
      <c r="U4" s="460"/>
      <c r="V4" s="460"/>
      <c r="W4" s="461"/>
    </row>
    <row r="5" spans="1:23" ht="12.6" customHeight="1">
      <c r="A5" s="404"/>
      <c r="B5" s="378" t="s">
        <v>279</v>
      </c>
      <c r="C5" s="481" t="s">
        <v>337</v>
      </c>
      <c r="D5" s="481"/>
      <c r="E5" s="481"/>
      <c r="F5" s="482"/>
      <c r="G5" s="378" t="s">
        <v>279</v>
      </c>
      <c r="H5" s="481" t="s">
        <v>337</v>
      </c>
      <c r="I5" s="481"/>
      <c r="J5" s="482"/>
      <c r="K5" s="379" t="s">
        <v>75</v>
      </c>
      <c r="L5" s="498" t="s">
        <v>338</v>
      </c>
      <c r="M5" s="498"/>
      <c r="N5" s="498"/>
      <c r="O5" s="498"/>
      <c r="P5" s="498"/>
      <c r="Q5" s="498"/>
      <c r="R5" s="499"/>
      <c r="S5" s="164"/>
      <c r="T5" s="163"/>
      <c r="U5" s="163"/>
      <c r="V5" s="163"/>
      <c r="W5" s="162"/>
    </row>
    <row r="6" spans="1:23" ht="12.6" customHeight="1">
      <c r="A6" s="404"/>
      <c r="B6" s="260" t="s">
        <v>236</v>
      </c>
      <c r="C6" s="483" t="s">
        <v>339</v>
      </c>
      <c r="D6" s="483"/>
      <c r="E6" s="483"/>
      <c r="F6" s="484"/>
      <c r="G6" s="260" t="s">
        <v>236</v>
      </c>
      <c r="H6" s="483" t="s">
        <v>340</v>
      </c>
      <c r="I6" s="483"/>
      <c r="J6" s="484"/>
      <c r="K6" s="380" t="s">
        <v>74</v>
      </c>
      <c r="L6" s="506" t="s">
        <v>338</v>
      </c>
      <c r="M6" s="506"/>
      <c r="N6" s="506"/>
      <c r="O6" s="506"/>
      <c r="P6" s="506"/>
      <c r="Q6" s="506"/>
      <c r="R6" s="507"/>
      <c r="S6" s="127"/>
      <c r="T6" s="38"/>
      <c r="U6" s="38"/>
      <c r="V6" s="38"/>
      <c r="W6" s="126"/>
    </row>
    <row r="7" spans="1:23" ht="12.6" customHeight="1">
      <c r="A7" s="404"/>
      <c r="B7" s="261" t="s">
        <v>237</v>
      </c>
      <c r="C7" s="487" t="s">
        <v>341</v>
      </c>
      <c r="D7" s="487"/>
      <c r="E7" s="487"/>
      <c r="F7" s="488"/>
      <c r="G7" s="261" t="s">
        <v>237</v>
      </c>
      <c r="H7" s="487" t="s">
        <v>342</v>
      </c>
      <c r="I7" s="487"/>
      <c r="J7" s="488"/>
      <c r="K7" s="262" t="s">
        <v>73</v>
      </c>
      <c r="L7" s="508"/>
      <c r="M7" s="508"/>
      <c r="N7" s="508"/>
      <c r="O7" s="508"/>
      <c r="P7" s="508"/>
      <c r="Q7" s="508"/>
      <c r="R7" s="509"/>
      <c r="S7" s="179"/>
      <c r="T7" s="73"/>
      <c r="U7" s="73"/>
      <c r="V7" s="73"/>
      <c r="W7" s="161"/>
    </row>
    <row r="8" spans="1:23" ht="12.6" customHeight="1">
      <c r="A8" s="404"/>
      <c r="B8" s="160"/>
      <c r="C8" s="160"/>
    </row>
    <row r="9" spans="1:23" ht="12.6" customHeight="1">
      <c r="A9" s="404"/>
      <c r="B9" s="476" t="s">
        <v>72</v>
      </c>
      <c r="C9" s="477"/>
      <c r="D9" s="462" t="s">
        <v>188</v>
      </c>
      <c r="E9" s="462"/>
      <c r="F9" s="462" t="s">
        <v>71</v>
      </c>
      <c r="G9" s="462"/>
      <c r="H9" s="462"/>
      <c r="I9" s="462"/>
      <c r="J9" s="462"/>
      <c r="K9" s="462"/>
      <c r="L9" s="462"/>
      <c r="M9" s="462"/>
      <c r="N9" s="462"/>
      <c r="O9" s="462"/>
      <c r="P9" s="462"/>
      <c r="Q9" s="462"/>
      <c r="R9" s="462"/>
      <c r="S9" s="462"/>
      <c r="T9" s="462"/>
      <c r="U9" s="462"/>
      <c r="V9" s="462"/>
      <c r="W9" s="462"/>
    </row>
    <row r="10" spans="1:23" ht="12.6" customHeight="1">
      <c r="A10" s="404"/>
      <c r="B10" s="444"/>
      <c r="C10" s="446"/>
      <c r="D10" s="462"/>
      <c r="E10" s="462"/>
      <c r="F10" s="497" t="s">
        <v>70</v>
      </c>
      <c r="G10" s="497"/>
      <c r="H10" s="497"/>
      <c r="I10" s="497"/>
      <c r="J10" s="497"/>
      <c r="K10" s="497"/>
      <c r="L10" s="497"/>
      <c r="M10" s="497"/>
      <c r="N10" s="497"/>
      <c r="O10" s="497"/>
      <c r="P10" s="462" t="s">
        <v>69</v>
      </c>
      <c r="Q10" s="462"/>
      <c r="R10" s="462"/>
      <c r="S10" s="462"/>
      <c r="T10" s="462"/>
      <c r="U10" s="462"/>
      <c r="V10" s="462"/>
      <c r="W10" s="159" t="s">
        <v>68</v>
      </c>
    </row>
    <row r="11" spans="1:23" ht="12.6" customHeight="1">
      <c r="A11" s="404"/>
      <c r="B11" s="444"/>
      <c r="C11" s="446"/>
      <c r="D11" s="462" t="s">
        <v>67</v>
      </c>
      <c r="E11" s="462" t="s">
        <v>285</v>
      </c>
      <c r="F11" s="476" t="s">
        <v>187</v>
      </c>
      <c r="G11" s="501"/>
      <c r="H11" s="477"/>
      <c r="I11" s="480" t="s">
        <v>186</v>
      </c>
      <c r="J11" s="510" t="s">
        <v>257</v>
      </c>
      <c r="K11" s="512"/>
      <c r="L11" s="512"/>
      <c r="M11" s="513"/>
      <c r="N11" s="462" t="s">
        <v>66</v>
      </c>
      <c r="O11" s="462"/>
      <c r="P11" s="476" t="s">
        <v>65</v>
      </c>
      <c r="Q11" s="501"/>
      <c r="R11" s="477"/>
      <c r="S11" s="462" t="s">
        <v>64</v>
      </c>
      <c r="T11" s="462" t="s">
        <v>63</v>
      </c>
      <c r="U11" s="462" t="s">
        <v>62</v>
      </c>
      <c r="V11" s="462" t="s">
        <v>61</v>
      </c>
      <c r="W11" s="462" t="s">
        <v>242</v>
      </c>
    </row>
    <row r="12" spans="1:23" ht="21.9" customHeight="1">
      <c r="A12" s="404"/>
      <c r="B12" s="478"/>
      <c r="C12" s="479"/>
      <c r="D12" s="462"/>
      <c r="E12" s="462"/>
      <c r="F12" s="478"/>
      <c r="G12" s="502"/>
      <c r="H12" s="479"/>
      <c r="I12" s="480"/>
      <c r="J12" s="462" t="s">
        <v>60</v>
      </c>
      <c r="K12" s="462"/>
      <c r="L12" s="510" t="s">
        <v>59</v>
      </c>
      <c r="M12" s="511"/>
      <c r="N12" s="158" t="s">
        <v>58</v>
      </c>
      <c r="O12" s="157" t="s">
        <v>57</v>
      </c>
      <c r="P12" s="478"/>
      <c r="Q12" s="502"/>
      <c r="R12" s="479"/>
      <c r="S12" s="462"/>
      <c r="T12" s="462"/>
      <c r="U12" s="462"/>
      <c r="V12" s="462"/>
      <c r="W12" s="462"/>
    </row>
    <row r="13" spans="1:23" ht="12.6" customHeight="1">
      <c r="A13" s="404"/>
      <c r="B13" s="505" t="s">
        <v>56</v>
      </c>
      <c r="C13" s="505"/>
      <c r="D13" s="152"/>
      <c r="E13" s="156"/>
      <c r="F13" s="494" t="s">
        <v>55</v>
      </c>
      <c r="G13" s="514"/>
      <c r="H13" s="515"/>
      <c r="I13" s="155"/>
      <c r="J13" s="154"/>
      <c r="K13" s="153"/>
      <c r="L13" s="268"/>
      <c r="M13" s="304"/>
      <c r="N13" s="135"/>
      <c r="O13" s="134"/>
      <c r="P13" s="526"/>
      <c r="Q13" s="520"/>
      <c r="R13" s="521"/>
      <c r="S13" s="133"/>
      <c r="T13" s="133"/>
      <c r="U13" s="133"/>
      <c r="V13" s="132"/>
      <c r="W13" s="131"/>
    </row>
    <row r="14" spans="1:23" ht="12.6" customHeight="1">
      <c r="A14" s="404"/>
      <c r="B14" s="500" t="s">
        <v>54</v>
      </c>
      <c r="C14" s="500"/>
      <c r="D14" s="130" t="s">
        <v>185</v>
      </c>
      <c r="E14" s="151" t="s">
        <v>293</v>
      </c>
      <c r="F14" s="495"/>
      <c r="G14" s="489" t="s">
        <v>53</v>
      </c>
      <c r="H14" s="490"/>
      <c r="I14" s="150">
        <v>13</v>
      </c>
      <c r="J14" s="145" t="s">
        <v>52</v>
      </c>
      <c r="K14" s="144" t="s">
        <v>184</v>
      </c>
      <c r="L14" s="266" t="s">
        <v>183</v>
      </c>
      <c r="M14" s="305"/>
      <c r="N14" s="118">
        <v>40638</v>
      </c>
      <c r="O14" s="117"/>
      <c r="P14" s="527"/>
      <c r="Q14" s="440" t="s">
        <v>51</v>
      </c>
      <c r="R14" s="441"/>
      <c r="S14" s="116"/>
      <c r="T14" s="116"/>
      <c r="U14" s="116" t="s">
        <v>50</v>
      </c>
      <c r="V14" s="122">
        <v>40634</v>
      </c>
      <c r="W14" s="114"/>
    </row>
    <row r="15" spans="1:23" ht="12.6" customHeight="1">
      <c r="A15" s="404"/>
      <c r="B15" s="500" t="s">
        <v>83</v>
      </c>
      <c r="C15" s="500"/>
      <c r="D15" s="130"/>
      <c r="E15" s="122">
        <v>40817</v>
      </c>
      <c r="F15" s="495"/>
      <c r="G15" s="489" t="s">
        <v>182</v>
      </c>
      <c r="H15" s="490"/>
      <c r="I15" s="143"/>
      <c r="J15" s="145"/>
      <c r="K15" s="144"/>
      <c r="L15" s="266"/>
      <c r="M15" s="305"/>
      <c r="N15" s="118"/>
      <c r="O15" s="117"/>
      <c r="P15" s="527"/>
      <c r="Q15" s="522"/>
      <c r="R15" s="523"/>
      <c r="S15" s="149"/>
      <c r="T15" s="149"/>
      <c r="U15" s="116" t="s">
        <v>49</v>
      </c>
      <c r="V15" s="148"/>
      <c r="W15" s="114"/>
    </row>
    <row r="16" spans="1:23" ht="12.6" customHeight="1">
      <c r="A16" s="404"/>
      <c r="B16" s="500" t="s">
        <v>276</v>
      </c>
      <c r="C16" s="500"/>
      <c r="D16" s="130"/>
      <c r="E16" s="122"/>
      <c r="F16" s="495"/>
      <c r="G16" s="489"/>
      <c r="H16" s="490"/>
      <c r="I16" s="143"/>
      <c r="J16" s="145"/>
      <c r="K16" s="144"/>
      <c r="L16" s="266"/>
      <c r="M16" s="305"/>
      <c r="N16" s="118"/>
      <c r="O16" s="117"/>
      <c r="P16" s="527"/>
      <c r="Q16" s="440" t="s">
        <v>48</v>
      </c>
      <c r="R16" s="441"/>
      <c r="S16" s="116"/>
      <c r="T16" s="116"/>
      <c r="U16" s="116"/>
      <c r="V16" s="122"/>
      <c r="W16" s="114"/>
    </row>
    <row r="17" spans="1:23" ht="12.6" customHeight="1">
      <c r="A17" s="404"/>
      <c r="B17" s="500"/>
      <c r="C17" s="500"/>
      <c r="D17" s="137"/>
      <c r="E17" s="122"/>
      <c r="F17" s="495"/>
      <c r="G17" s="489" t="s">
        <v>47</v>
      </c>
      <c r="H17" s="490"/>
      <c r="I17" s="147">
        <v>10</v>
      </c>
      <c r="J17" s="145" t="s">
        <v>46</v>
      </c>
      <c r="K17" s="144" t="s">
        <v>181</v>
      </c>
      <c r="L17" s="266" t="s">
        <v>180</v>
      </c>
      <c r="M17" s="305"/>
      <c r="N17" s="118">
        <v>40663</v>
      </c>
      <c r="O17" s="117"/>
      <c r="P17" s="527"/>
      <c r="Q17" s="440" t="s">
        <v>324</v>
      </c>
      <c r="R17" s="441"/>
      <c r="S17" s="116" t="s">
        <v>45</v>
      </c>
      <c r="T17" s="116"/>
      <c r="U17" s="116" t="s">
        <v>44</v>
      </c>
      <c r="V17" s="122">
        <v>40634</v>
      </c>
      <c r="W17" s="114"/>
    </row>
    <row r="18" spans="1:23" ht="12.6" customHeight="1">
      <c r="A18" s="404"/>
      <c r="B18" s="500"/>
      <c r="C18" s="500"/>
      <c r="D18" s="130" t="s">
        <v>43</v>
      </c>
      <c r="E18" s="146" t="s">
        <v>333</v>
      </c>
      <c r="F18" s="495"/>
      <c r="G18" s="489" t="s">
        <v>179</v>
      </c>
      <c r="H18" s="490"/>
      <c r="I18" s="143"/>
      <c r="J18" s="145"/>
      <c r="K18" s="144"/>
      <c r="L18" s="266"/>
      <c r="M18" s="305"/>
      <c r="N18" s="118"/>
      <c r="O18" s="117"/>
      <c r="P18" s="527"/>
      <c r="Q18" s="440" t="s">
        <v>325</v>
      </c>
      <c r="R18" s="441"/>
      <c r="S18" s="116"/>
      <c r="T18" s="116"/>
      <c r="U18" s="116"/>
      <c r="V18" s="122"/>
      <c r="W18" s="114"/>
    </row>
    <row r="19" spans="1:23" ht="12.6" customHeight="1">
      <c r="A19" s="404"/>
      <c r="B19" s="485" t="s">
        <v>178</v>
      </c>
      <c r="C19" s="486"/>
      <c r="D19" s="137"/>
      <c r="E19" s="115">
        <v>40650</v>
      </c>
      <c r="F19" s="495"/>
      <c r="G19" s="489"/>
      <c r="H19" s="490"/>
      <c r="I19" s="143"/>
      <c r="J19" s="145"/>
      <c r="K19" s="144"/>
      <c r="L19" s="266"/>
      <c r="M19" s="305"/>
      <c r="N19" s="118"/>
      <c r="O19" s="117"/>
      <c r="P19" s="527"/>
      <c r="Q19" s="463"/>
      <c r="R19" s="464"/>
      <c r="S19" s="140"/>
      <c r="T19" s="140"/>
      <c r="U19" s="140"/>
      <c r="V19" s="140"/>
      <c r="W19" s="139"/>
    </row>
    <row r="20" spans="1:23" ht="12.6" customHeight="1">
      <c r="A20" s="404"/>
      <c r="B20" s="503">
        <v>1100</v>
      </c>
      <c r="C20" s="504"/>
      <c r="D20" s="137"/>
      <c r="E20" s="128"/>
      <c r="F20" s="495"/>
      <c r="G20" s="489"/>
      <c r="H20" s="490"/>
      <c r="I20" s="143"/>
      <c r="J20" s="145"/>
      <c r="K20" s="144"/>
      <c r="L20" s="266"/>
      <c r="M20" s="305"/>
      <c r="N20" s="118"/>
      <c r="O20" s="117"/>
      <c r="P20" s="527"/>
      <c r="Q20" s="440" t="s">
        <v>39</v>
      </c>
      <c r="R20" s="441"/>
      <c r="S20" s="116" t="s">
        <v>33</v>
      </c>
      <c r="T20" s="116" t="s">
        <v>38</v>
      </c>
      <c r="U20" s="116" t="s">
        <v>37</v>
      </c>
      <c r="V20" s="122">
        <v>42870</v>
      </c>
      <c r="W20" s="139"/>
    </row>
    <row r="21" spans="1:23" ht="12.6" customHeight="1">
      <c r="A21" s="404"/>
      <c r="B21" s="524">
        <v>1030</v>
      </c>
      <c r="C21" s="525"/>
      <c r="D21" s="130"/>
      <c r="E21" s="122"/>
      <c r="F21" s="495"/>
      <c r="G21" s="489"/>
      <c r="H21" s="490"/>
      <c r="I21" s="143"/>
      <c r="J21" s="142"/>
      <c r="K21" s="141"/>
      <c r="L21" s="306"/>
      <c r="M21" s="305"/>
      <c r="N21" s="118"/>
      <c r="O21" s="117"/>
      <c r="P21" s="527"/>
      <c r="Q21" s="440" t="s">
        <v>175</v>
      </c>
      <c r="R21" s="441"/>
      <c r="S21" s="116"/>
      <c r="T21" s="116"/>
      <c r="U21" s="116" t="s">
        <v>36</v>
      </c>
      <c r="V21" s="115"/>
      <c r="W21" s="139"/>
    </row>
    <row r="22" spans="1:23" ht="12.6" customHeight="1">
      <c r="A22" s="404"/>
      <c r="B22" s="500"/>
      <c r="C22" s="500"/>
      <c r="D22" s="130" t="s">
        <v>42</v>
      </c>
      <c r="E22" s="115">
        <v>40678</v>
      </c>
      <c r="F22" s="496"/>
      <c r="G22" s="516"/>
      <c r="H22" s="517"/>
      <c r="I22" s="138"/>
      <c r="J22" s="518" t="s">
        <v>160</v>
      </c>
      <c r="K22" s="519"/>
      <c r="L22" s="307">
        <v>0.06</v>
      </c>
      <c r="M22" s="314" t="s">
        <v>256</v>
      </c>
      <c r="N22" s="112"/>
      <c r="O22" s="111"/>
      <c r="P22" s="527"/>
      <c r="Q22" s="463"/>
      <c r="R22" s="464"/>
      <c r="S22" s="140"/>
      <c r="T22" s="140"/>
      <c r="U22" s="140"/>
      <c r="V22" s="140"/>
      <c r="W22" s="139"/>
    </row>
    <row r="23" spans="1:23" ht="12.6" customHeight="1">
      <c r="A23" s="404"/>
      <c r="B23" s="500"/>
      <c r="C23" s="500"/>
      <c r="D23" s="137"/>
      <c r="E23" s="128"/>
      <c r="F23" s="494" t="s">
        <v>41</v>
      </c>
      <c r="G23" s="514"/>
      <c r="H23" s="515"/>
      <c r="I23" s="136"/>
      <c r="J23" s="473"/>
      <c r="K23" s="474"/>
      <c r="L23" s="301"/>
      <c r="M23" s="308"/>
      <c r="N23" s="135"/>
      <c r="O23" s="134"/>
      <c r="P23" s="465"/>
      <c r="Q23" s="440"/>
      <c r="R23" s="441"/>
      <c r="S23" s="116"/>
      <c r="T23" s="116"/>
      <c r="U23" s="116"/>
      <c r="V23" s="122"/>
      <c r="W23" s="114"/>
    </row>
    <row r="24" spans="1:23" ht="12.6" customHeight="1">
      <c r="A24" s="404"/>
      <c r="B24" s="500"/>
      <c r="C24" s="500"/>
      <c r="D24" s="129"/>
      <c r="E24" s="122"/>
      <c r="F24" s="495"/>
      <c r="G24" s="489" t="s">
        <v>40</v>
      </c>
      <c r="H24" s="490"/>
      <c r="I24" s="121"/>
      <c r="J24" s="457" t="s">
        <v>177</v>
      </c>
      <c r="K24" s="458"/>
      <c r="L24" s="302"/>
      <c r="M24" s="309"/>
      <c r="N24" s="118">
        <v>40634</v>
      </c>
      <c r="O24" s="117"/>
      <c r="P24" s="465"/>
      <c r="Q24" s="440" t="s">
        <v>34</v>
      </c>
      <c r="R24" s="441"/>
      <c r="S24" s="116" t="s">
        <v>171</v>
      </c>
      <c r="T24" s="116" t="s">
        <v>170</v>
      </c>
      <c r="U24" s="116" t="s">
        <v>32</v>
      </c>
      <c r="V24" s="122">
        <v>40689</v>
      </c>
      <c r="W24" s="114"/>
    </row>
    <row r="25" spans="1:23" ht="12.6" customHeight="1">
      <c r="A25" s="404"/>
      <c r="B25" s="491" t="s">
        <v>176</v>
      </c>
      <c r="C25" s="492"/>
      <c r="D25" s="129"/>
      <c r="E25" s="122"/>
      <c r="F25" s="495"/>
      <c r="G25" s="489"/>
      <c r="H25" s="490"/>
      <c r="I25" s="121"/>
      <c r="J25" s="457"/>
      <c r="K25" s="458"/>
      <c r="L25" s="302"/>
      <c r="M25" s="309"/>
      <c r="N25" s="118"/>
      <c r="O25" s="117"/>
      <c r="P25" s="465"/>
      <c r="Q25" s="440" t="s">
        <v>169</v>
      </c>
      <c r="R25" s="441"/>
      <c r="S25" s="116"/>
      <c r="T25" s="116"/>
      <c r="U25" s="116"/>
      <c r="V25" s="115"/>
      <c r="W25" s="114"/>
    </row>
    <row r="26" spans="1:23" ht="12.6" customHeight="1">
      <c r="A26" s="404"/>
      <c r="B26" s="493" t="s">
        <v>174</v>
      </c>
      <c r="C26" s="493"/>
      <c r="D26" s="130" t="s">
        <v>35</v>
      </c>
      <c r="E26" s="115">
        <v>40811</v>
      </c>
      <c r="F26" s="495"/>
      <c r="G26" s="489" t="s">
        <v>173</v>
      </c>
      <c r="H26" s="490"/>
      <c r="I26" s="121"/>
      <c r="J26" s="457" t="s">
        <v>172</v>
      </c>
      <c r="K26" s="458"/>
      <c r="L26" s="302"/>
      <c r="M26" s="309"/>
      <c r="N26" s="118">
        <v>40653</v>
      </c>
      <c r="O26" s="117"/>
      <c r="P26" s="465"/>
      <c r="Q26" s="440" t="s">
        <v>168</v>
      </c>
      <c r="R26" s="441"/>
      <c r="S26" s="116"/>
      <c r="T26" s="116"/>
      <c r="U26" s="116"/>
      <c r="V26" s="122"/>
      <c r="W26" s="114"/>
    </row>
    <row r="27" spans="1:23" ht="12.6" customHeight="1">
      <c r="A27" s="404"/>
      <c r="B27" s="500">
        <v>540</v>
      </c>
      <c r="C27" s="500"/>
      <c r="D27" s="129"/>
      <c r="E27" s="128"/>
      <c r="F27" s="495"/>
      <c r="G27" s="489" t="s">
        <v>255</v>
      </c>
      <c r="H27" s="490"/>
      <c r="I27" s="121"/>
      <c r="J27" s="457"/>
      <c r="K27" s="458"/>
      <c r="L27" s="302"/>
      <c r="M27" s="309"/>
      <c r="N27" s="118"/>
      <c r="O27" s="117"/>
      <c r="P27" s="465"/>
      <c r="S27" s="323"/>
      <c r="T27" s="323"/>
      <c r="U27" s="323"/>
      <c r="V27" s="324"/>
      <c r="W27" s="114"/>
    </row>
    <row r="28" spans="1:23" ht="12.6" customHeight="1">
      <c r="A28" s="404"/>
      <c r="B28" s="102"/>
      <c r="C28" s="101"/>
      <c r="D28" s="100"/>
      <c r="E28" s="100"/>
      <c r="F28" s="495"/>
      <c r="G28" s="489"/>
      <c r="H28" s="490"/>
      <c r="I28" s="121"/>
      <c r="J28" s="457"/>
      <c r="K28" s="458"/>
      <c r="L28" s="302"/>
      <c r="M28" s="309"/>
      <c r="N28" s="118"/>
      <c r="O28" s="117"/>
      <c r="P28" s="465"/>
      <c r="Q28" s="440" t="s">
        <v>30</v>
      </c>
      <c r="R28" s="441"/>
      <c r="S28" s="116" t="s">
        <v>26</v>
      </c>
      <c r="T28" s="116" t="s">
        <v>161</v>
      </c>
      <c r="U28" s="116" t="s">
        <v>25</v>
      </c>
      <c r="V28" s="122" t="s">
        <v>29</v>
      </c>
      <c r="W28" s="114"/>
    </row>
    <row r="29" spans="1:23" ht="12.6" customHeight="1">
      <c r="A29" s="404"/>
      <c r="B29" s="102"/>
      <c r="C29" s="101"/>
      <c r="D29" s="100"/>
      <c r="E29" s="100"/>
      <c r="F29" s="495"/>
      <c r="G29" s="489" t="s">
        <v>31</v>
      </c>
      <c r="H29" s="490"/>
      <c r="I29" s="121">
        <v>15</v>
      </c>
      <c r="J29" s="457" t="s">
        <v>166</v>
      </c>
      <c r="K29" s="458"/>
      <c r="L29" s="303">
        <v>3</v>
      </c>
      <c r="M29" s="310"/>
      <c r="N29" s="118">
        <v>40653</v>
      </c>
      <c r="O29" s="117"/>
      <c r="P29" s="465"/>
      <c r="Q29" s="440" t="s">
        <v>165</v>
      </c>
      <c r="R29" s="441"/>
      <c r="S29" s="116"/>
      <c r="T29" s="116"/>
      <c r="U29" s="116"/>
      <c r="V29" s="115"/>
      <c r="W29" s="114"/>
    </row>
    <row r="30" spans="1:23" ht="12.6" customHeight="1">
      <c r="A30" s="404"/>
      <c r="B30" s="102"/>
      <c r="C30" s="101"/>
      <c r="D30" s="100"/>
      <c r="E30" s="100"/>
      <c r="F30" s="495"/>
      <c r="G30" s="489" t="s">
        <v>167</v>
      </c>
      <c r="H30" s="490"/>
      <c r="I30" s="121"/>
      <c r="J30" s="457"/>
      <c r="K30" s="458"/>
      <c r="L30" s="302"/>
      <c r="M30" s="309"/>
      <c r="N30" s="118"/>
      <c r="O30" s="117"/>
      <c r="P30" s="465"/>
      <c r="Q30" s="440"/>
      <c r="R30" s="441"/>
      <c r="S30" s="116"/>
      <c r="T30" s="116"/>
      <c r="U30" s="116"/>
      <c r="V30" s="122"/>
      <c r="W30" s="114"/>
    </row>
    <row r="31" spans="1:23" ht="12.6" customHeight="1">
      <c r="A31" s="404"/>
      <c r="B31" s="102"/>
      <c r="C31" s="101"/>
      <c r="D31" s="100"/>
      <c r="E31" s="100"/>
      <c r="F31" s="495"/>
      <c r="G31" s="489"/>
      <c r="H31" s="490"/>
      <c r="I31" s="121"/>
      <c r="J31" s="457"/>
      <c r="K31" s="458"/>
      <c r="L31" s="302"/>
      <c r="M31" s="309"/>
      <c r="N31" s="118"/>
      <c r="O31" s="117"/>
      <c r="P31" s="465"/>
      <c r="Q31" s="440" t="s">
        <v>163</v>
      </c>
      <c r="R31" s="441"/>
      <c r="S31" s="116" t="s">
        <v>26</v>
      </c>
      <c r="T31" s="116" t="s">
        <v>161</v>
      </c>
      <c r="U31" s="116" t="s">
        <v>25</v>
      </c>
      <c r="V31" s="122" t="s">
        <v>24</v>
      </c>
      <c r="W31" s="114"/>
    </row>
    <row r="32" spans="1:23" ht="12.6" customHeight="1">
      <c r="A32" s="404"/>
      <c r="B32" s="102"/>
      <c r="C32" s="101"/>
      <c r="D32" s="100"/>
      <c r="E32" s="100"/>
      <c r="F32" s="495"/>
      <c r="G32" s="489" t="s">
        <v>28</v>
      </c>
      <c r="H32" s="490"/>
      <c r="I32" s="121">
        <v>5</v>
      </c>
      <c r="J32" s="457" t="s">
        <v>166</v>
      </c>
      <c r="K32" s="458"/>
      <c r="L32" s="303">
        <v>1</v>
      </c>
      <c r="M32" s="310"/>
      <c r="N32" s="118">
        <v>40734</v>
      </c>
      <c r="O32" s="117"/>
      <c r="P32" s="465"/>
      <c r="Q32" s="440" t="s">
        <v>162</v>
      </c>
      <c r="R32" s="441"/>
      <c r="S32" s="116"/>
      <c r="T32" s="116"/>
      <c r="U32" s="116"/>
      <c r="V32" s="115"/>
      <c r="W32" s="114"/>
    </row>
    <row r="33" spans="1:23" ht="12.6" customHeight="1">
      <c r="A33" s="404"/>
      <c r="B33" s="102"/>
      <c r="C33" s="101"/>
      <c r="D33" s="100"/>
      <c r="E33" s="100"/>
      <c r="F33" s="495"/>
      <c r="G33" s="489" t="s">
        <v>164</v>
      </c>
      <c r="H33" s="490"/>
      <c r="I33" s="121"/>
      <c r="J33" s="457"/>
      <c r="K33" s="458"/>
      <c r="L33" s="302"/>
      <c r="M33" s="309"/>
      <c r="N33" s="118"/>
      <c r="O33" s="117"/>
      <c r="P33" s="465"/>
      <c r="Q33" s="440"/>
      <c r="R33" s="441"/>
      <c r="S33" s="116"/>
      <c r="T33" s="116"/>
      <c r="U33" s="116"/>
      <c r="V33" s="122"/>
      <c r="W33" s="114"/>
    </row>
    <row r="34" spans="1:23" ht="12.6" customHeight="1">
      <c r="A34" s="404"/>
      <c r="B34" s="102"/>
      <c r="C34" s="101"/>
      <c r="D34" s="100"/>
      <c r="E34" s="100"/>
      <c r="F34" s="495"/>
      <c r="G34" s="489"/>
      <c r="H34" s="490"/>
      <c r="I34" s="121"/>
      <c r="J34" s="457"/>
      <c r="K34" s="458"/>
      <c r="L34" s="302"/>
      <c r="M34" s="309"/>
      <c r="N34" s="118"/>
      <c r="O34" s="117"/>
      <c r="P34" s="465"/>
      <c r="Q34" s="440" t="s">
        <v>27</v>
      </c>
      <c r="R34" s="441"/>
      <c r="S34" s="116" t="s">
        <v>26</v>
      </c>
      <c r="T34" s="116" t="s">
        <v>161</v>
      </c>
      <c r="U34" s="116" t="s">
        <v>25</v>
      </c>
      <c r="V34" s="122" t="s">
        <v>24</v>
      </c>
      <c r="W34" s="114"/>
    </row>
    <row r="35" spans="1:23" ht="12.6" customHeight="1">
      <c r="A35" s="404"/>
      <c r="B35" s="102"/>
      <c r="C35" s="101"/>
      <c r="D35" s="100"/>
      <c r="E35" s="100"/>
      <c r="F35" s="495"/>
      <c r="G35" s="102"/>
      <c r="H35" s="126"/>
      <c r="I35" s="125"/>
      <c r="J35" s="127"/>
      <c r="K35" s="126"/>
      <c r="L35" s="127"/>
      <c r="M35" s="38"/>
      <c r="N35" s="124"/>
      <c r="O35" s="123"/>
      <c r="P35" s="465"/>
      <c r="Q35" s="440" t="s">
        <v>23</v>
      </c>
      <c r="R35" s="441"/>
      <c r="S35" s="116"/>
      <c r="T35" s="116"/>
      <c r="U35" s="116"/>
      <c r="V35" s="115"/>
      <c r="W35" s="114"/>
    </row>
    <row r="36" spans="1:23" ht="12.6" customHeight="1">
      <c r="A36" s="404"/>
      <c r="B36" s="102"/>
      <c r="C36" s="101"/>
      <c r="D36" s="100"/>
      <c r="E36" s="100"/>
      <c r="F36" s="495"/>
      <c r="G36" s="102"/>
      <c r="H36" s="126"/>
      <c r="I36" s="125"/>
      <c r="J36" s="127"/>
      <c r="K36" s="126"/>
      <c r="L36" s="127"/>
      <c r="M36" s="38"/>
      <c r="N36" s="124"/>
      <c r="O36" s="123"/>
      <c r="P36" s="465"/>
      <c r="Q36" s="440"/>
      <c r="R36" s="441"/>
      <c r="S36" s="116"/>
      <c r="T36" s="116"/>
      <c r="U36" s="116"/>
      <c r="V36" s="122"/>
      <c r="W36" s="114"/>
    </row>
    <row r="37" spans="1:23" ht="12.6" customHeight="1">
      <c r="A37" s="404"/>
      <c r="B37" s="102"/>
      <c r="C37" s="101"/>
      <c r="D37" s="100"/>
      <c r="E37" s="100"/>
      <c r="F37" s="495"/>
      <c r="G37" s="102"/>
      <c r="H37" s="126"/>
      <c r="I37" s="125"/>
      <c r="J37" s="127"/>
      <c r="K37" s="126"/>
      <c r="L37" s="127"/>
      <c r="M37" s="38"/>
      <c r="N37" s="124"/>
      <c r="O37" s="123"/>
      <c r="P37" s="465"/>
      <c r="Q37" s="440"/>
      <c r="R37" s="441"/>
      <c r="S37" s="116"/>
      <c r="T37" s="116"/>
      <c r="U37" s="116"/>
      <c r="V37" s="122"/>
      <c r="W37" s="114"/>
    </row>
    <row r="38" spans="1:23" ht="12.6" customHeight="1">
      <c r="A38" s="404"/>
      <c r="B38" s="102"/>
      <c r="C38" s="101"/>
      <c r="D38" s="100"/>
      <c r="E38" s="100"/>
      <c r="F38" s="495"/>
      <c r="G38" s="489"/>
      <c r="H38" s="490"/>
      <c r="I38" s="121"/>
      <c r="J38" s="120"/>
      <c r="K38" s="119"/>
      <c r="L38" s="311"/>
      <c r="M38" s="310"/>
      <c r="N38" s="118"/>
      <c r="O38" s="117"/>
      <c r="P38" s="465"/>
      <c r="Q38" s="440"/>
      <c r="R38" s="441"/>
      <c r="S38" s="116"/>
      <c r="T38" s="116"/>
      <c r="U38" s="116"/>
      <c r="V38" s="115"/>
      <c r="W38" s="114"/>
    </row>
    <row r="39" spans="1:23" ht="12.6" customHeight="1">
      <c r="A39" s="404"/>
      <c r="B39" s="102"/>
      <c r="C39" s="101"/>
      <c r="D39" s="90"/>
      <c r="E39" s="90"/>
      <c r="F39" s="496"/>
      <c r="G39" s="516"/>
      <c r="H39" s="517"/>
      <c r="I39" s="113"/>
      <c r="J39" s="518" t="s">
        <v>160</v>
      </c>
      <c r="K39" s="519"/>
      <c r="L39" s="312">
        <f>SUM(L23:L38)</f>
        <v>4</v>
      </c>
      <c r="M39" s="313" t="s">
        <v>256</v>
      </c>
      <c r="N39" s="112"/>
      <c r="O39" s="111"/>
      <c r="P39" s="466"/>
      <c r="Q39" s="534"/>
      <c r="R39" s="535"/>
      <c r="S39" s="110"/>
      <c r="T39" s="110"/>
      <c r="U39" s="110"/>
      <c r="V39" s="109"/>
      <c r="W39" s="108"/>
    </row>
    <row r="40" spans="1:23" ht="12.6" customHeight="1">
      <c r="A40" s="404"/>
      <c r="B40" s="102"/>
      <c r="C40" s="101"/>
      <c r="D40" s="107"/>
      <c r="E40" s="107"/>
      <c r="F40" s="531" t="s">
        <v>22</v>
      </c>
      <c r="G40" s="532"/>
      <c r="H40" s="532"/>
      <c r="I40" s="533"/>
      <c r="J40" s="467" t="s">
        <v>159</v>
      </c>
      <c r="K40" s="531" t="s">
        <v>158</v>
      </c>
      <c r="L40" s="532"/>
      <c r="M40" s="532"/>
      <c r="N40" s="532"/>
      <c r="O40" s="533"/>
      <c r="P40" s="476" t="s">
        <v>21</v>
      </c>
      <c r="Q40" s="501"/>
      <c r="R40" s="477"/>
      <c r="S40" s="106" t="s">
        <v>157</v>
      </c>
      <c r="T40" s="105">
        <v>9</v>
      </c>
      <c r="U40" s="104" t="s">
        <v>20</v>
      </c>
      <c r="V40" s="103"/>
      <c r="W40" s="528"/>
    </row>
    <row r="41" spans="1:23" ht="12.6" customHeight="1">
      <c r="A41" s="404"/>
      <c r="B41" s="102"/>
      <c r="C41" s="101"/>
      <c r="D41" s="100"/>
      <c r="E41" s="100"/>
      <c r="F41" s="99"/>
      <c r="G41" s="98"/>
      <c r="H41" s="447">
        <v>8.1199999999999992</v>
      </c>
      <c r="I41" s="449" t="s">
        <v>156</v>
      </c>
      <c r="J41" s="468"/>
      <c r="K41" s="97"/>
      <c r="L41" s="96"/>
      <c r="M41" s="96"/>
      <c r="N41" s="95">
        <f>L22+L39</f>
        <v>4.0599999999999996</v>
      </c>
      <c r="O41" s="94" t="s">
        <v>156</v>
      </c>
      <c r="P41" s="93"/>
      <c r="Q41" s="472">
        <v>20</v>
      </c>
      <c r="R41" s="449" t="s">
        <v>20</v>
      </c>
      <c r="S41" s="444" t="s">
        <v>155</v>
      </c>
      <c r="T41" s="445"/>
      <c r="U41" s="445"/>
      <c r="V41" s="446"/>
      <c r="W41" s="529"/>
    </row>
    <row r="42" spans="1:23" ht="12.6" customHeight="1">
      <c r="A42" s="404"/>
      <c r="B42" s="92"/>
      <c r="C42" s="91"/>
      <c r="D42" s="90"/>
      <c r="E42" s="90"/>
      <c r="F42" s="89"/>
      <c r="G42" s="88"/>
      <c r="H42" s="448"/>
      <c r="I42" s="450"/>
      <c r="J42" s="469"/>
      <c r="K42" s="470" t="s">
        <v>18</v>
      </c>
      <c r="L42" s="471"/>
      <c r="M42" s="267"/>
      <c r="N42" s="87">
        <f>IF(H41&lt;1,"",ROUNDDOWN((H41-N41)/H41,1)*10)</f>
        <v>5</v>
      </c>
      <c r="O42" s="84" t="s">
        <v>19</v>
      </c>
      <c r="P42" s="86"/>
      <c r="Q42" s="452"/>
      <c r="R42" s="450"/>
      <c r="S42" s="451" t="s">
        <v>18</v>
      </c>
      <c r="T42" s="452"/>
      <c r="U42" s="85">
        <f>IF(Q41&lt;1,"",ROUNDDOWN((Q41-T40)/Q41,1)*10)</f>
        <v>5</v>
      </c>
      <c r="V42" s="84" t="s">
        <v>17</v>
      </c>
      <c r="W42" s="530"/>
    </row>
    <row r="43" spans="1:23" ht="4.5" customHeight="1">
      <c r="A43" s="404"/>
      <c r="B43" s="83"/>
      <c r="C43" s="83"/>
      <c r="D43" s="83"/>
      <c r="E43" s="83"/>
      <c r="F43" s="83"/>
      <c r="G43" s="83"/>
      <c r="H43" s="83"/>
      <c r="I43" s="83"/>
      <c r="J43" s="83"/>
      <c r="K43" s="83"/>
      <c r="L43" s="83"/>
      <c r="M43" s="83"/>
      <c r="N43" s="83"/>
      <c r="O43" s="83"/>
      <c r="P43" s="83"/>
      <c r="Q43" s="83"/>
      <c r="R43" s="83"/>
      <c r="S43" s="83"/>
      <c r="T43" s="83"/>
      <c r="U43" s="83"/>
      <c r="V43" s="83"/>
      <c r="W43" s="83"/>
    </row>
    <row r="44" spans="1:23" ht="9.9" customHeight="1">
      <c r="A44" s="404"/>
      <c r="B44" s="82" t="s">
        <v>239</v>
      </c>
      <c r="C44" s="38"/>
      <c r="R44" s="81"/>
    </row>
    <row r="45" spans="1:23" ht="9.9" customHeight="1">
      <c r="A45" s="404"/>
      <c r="B45" s="82" t="s">
        <v>245</v>
      </c>
      <c r="C45" s="38"/>
      <c r="R45" s="81"/>
    </row>
    <row r="46" spans="1:23" ht="9.9" customHeight="1">
      <c r="A46" s="404"/>
      <c r="B46" s="82" t="s">
        <v>309</v>
      </c>
      <c r="C46" s="38"/>
      <c r="R46" s="81"/>
    </row>
    <row r="47" spans="1:23" ht="9.9" customHeight="1">
      <c r="A47" s="404"/>
      <c r="B47" s="82" t="s">
        <v>307</v>
      </c>
      <c r="C47" s="38"/>
      <c r="R47" s="81"/>
    </row>
  </sheetData>
  <mergeCells count="129">
    <mergeCell ref="W40:W42"/>
    <mergeCell ref="R41:R42"/>
    <mergeCell ref="B27:C27"/>
    <mergeCell ref="G30:H30"/>
    <mergeCell ref="Q18:R18"/>
    <mergeCell ref="F40:I40"/>
    <mergeCell ref="Q24:R24"/>
    <mergeCell ref="P40:R40"/>
    <mergeCell ref="J33:K33"/>
    <mergeCell ref="Q23:R23"/>
    <mergeCell ref="J32:K32"/>
    <mergeCell ref="Q38:R38"/>
    <mergeCell ref="Q39:R39"/>
    <mergeCell ref="G28:H28"/>
    <mergeCell ref="G29:H29"/>
    <mergeCell ref="G27:H27"/>
    <mergeCell ref="Q30:R30"/>
    <mergeCell ref="Q31:R31"/>
    <mergeCell ref="Q32:R32"/>
    <mergeCell ref="K40:O40"/>
    <mergeCell ref="Q35:R35"/>
    <mergeCell ref="G33:H33"/>
    <mergeCell ref="Q21:R21"/>
    <mergeCell ref="Q28:R28"/>
    <mergeCell ref="A1:A47"/>
    <mergeCell ref="J34:K34"/>
    <mergeCell ref="G31:H31"/>
    <mergeCell ref="G32:H32"/>
    <mergeCell ref="Q26:R26"/>
    <mergeCell ref="G34:H34"/>
    <mergeCell ref="G38:H38"/>
    <mergeCell ref="G39:H39"/>
    <mergeCell ref="Q25:R25"/>
    <mergeCell ref="J22:K22"/>
    <mergeCell ref="Q13:R13"/>
    <mergeCell ref="Q14:R14"/>
    <mergeCell ref="Q15:R15"/>
    <mergeCell ref="Q36:R36"/>
    <mergeCell ref="Q37:R37"/>
    <mergeCell ref="D9:E10"/>
    <mergeCell ref="B21:C21"/>
    <mergeCell ref="B22:C22"/>
    <mergeCell ref="B23:C23"/>
    <mergeCell ref="Q33:R33"/>
    <mergeCell ref="Q34:R34"/>
    <mergeCell ref="J39:K39"/>
    <mergeCell ref="Q16:R16"/>
    <mergeCell ref="P13:P22"/>
    <mergeCell ref="G23:H23"/>
    <mergeCell ref="G24:H24"/>
    <mergeCell ref="G25:H25"/>
    <mergeCell ref="G16:H16"/>
    <mergeCell ref="G17:H17"/>
    <mergeCell ref="G21:H21"/>
    <mergeCell ref="G22:H22"/>
    <mergeCell ref="G14:H14"/>
    <mergeCell ref="G15:H15"/>
    <mergeCell ref="B24:C24"/>
    <mergeCell ref="H5:J5"/>
    <mergeCell ref="P11:R12"/>
    <mergeCell ref="Q17:R17"/>
    <mergeCell ref="B20:C20"/>
    <mergeCell ref="F11:H12"/>
    <mergeCell ref="J12:K12"/>
    <mergeCell ref="N11:O11"/>
    <mergeCell ref="F9:W9"/>
    <mergeCell ref="C7:F7"/>
    <mergeCell ref="B13:C13"/>
    <mergeCell ref="B14:C14"/>
    <mergeCell ref="B15:C15"/>
    <mergeCell ref="B16:C16"/>
    <mergeCell ref="B17:C17"/>
    <mergeCell ref="L6:R7"/>
    <mergeCell ref="S11:S12"/>
    <mergeCell ref="U11:U12"/>
    <mergeCell ref="L12:M12"/>
    <mergeCell ref="J11:M11"/>
    <mergeCell ref="Q20:R20"/>
    <mergeCell ref="F23:F39"/>
    <mergeCell ref="G13:H13"/>
    <mergeCell ref="B18:C18"/>
    <mergeCell ref="K42:L42"/>
    <mergeCell ref="Q41:Q42"/>
    <mergeCell ref="J23:K23"/>
    <mergeCell ref="B4:F4"/>
    <mergeCell ref="G4:J4"/>
    <mergeCell ref="B9:C12"/>
    <mergeCell ref="D11:D12"/>
    <mergeCell ref="E11:E12"/>
    <mergeCell ref="I11:I12"/>
    <mergeCell ref="C5:F5"/>
    <mergeCell ref="C6:F6"/>
    <mergeCell ref="B19:C19"/>
    <mergeCell ref="H6:J6"/>
    <mergeCell ref="H7:J7"/>
    <mergeCell ref="G18:H18"/>
    <mergeCell ref="G19:H19"/>
    <mergeCell ref="B25:C25"/>
    <mergeCell ref="B26:C26"/>
    <mergeCell ref="G26:H26"/>
    <mergeCell ref="J24:K24"/>
    <mergeCell ref="F13:F22"/>
    <mergeCell ref="G20:H20"/>
    <mergeCell ref="F10:O10"/>
    <mergeCell ref="L5:R5"/>
    <mergeCell ref="Q29:R29"/>
    <mergeCell ref="N2:S2"/>
    <mergeCell ref="S41:V41"/>
    <mergeCell ref="H41:H42"/>
    <mergeCell ref="I41:I42"/>
    <mergeCell ref="S42:T42"/>
    <mergeCell ref="U2:W2"/>
    <mergeCell ref="K4:Q4"/>
    <mergeCell ref="J28:K28"/>
    <mergeCell ref="J29:K29"/>
    <mergeCell ref="S4:W4"/>
    <mergeCell ref="J27:K27"/>
    <mergeCell ref="P10:V10"/>
    <mergeCell ref="T11:T12"/>
    <mergeCell ref="Q19:R19"/>
    <mergeCell ref="Q22:R22"/>
    <mergeCell ref="P23:P39"/>
    <mergeCell ref="J30:K30"/>
    <mergeCell ref="J31:K31"/>
    <mergeCell ref="J25:K25"/>
    <mergeCell ref="J26:K26"/>
    <mergeCell ref="V11:V12"/>
    <mergeCell ref="W11:W12"/>
    <mergeCell ref="J40:J42"/>
  </mergeCells>
  <phoneticPr fontId="3"/>
  <printOptions horizontalCentered="1" verticalCentered="1"/>
  <pageMargins left="0.39370078740157483" right="0.39370078740157483" top="0.59055118110236227" bottom="0.59055118110236227" header="0.59055118110236227" footer="0.39370078740157483"/>
  <pageSetup paperSize="9" scale="90" firstPageNumber="78" orientation="landscape" useFirstPageNumber="1" r:id="rId1"/>
  <headerFooter>
    <oddFooter>&amp;R&amp;"ＭＳ 明朝,標準"&amp;6&lt;E&gt;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V39"/>
  <sheetViews>
    <sheetView tabSelected="1" view="pageBreakPreview" topLeftCell="A7" zoomScale="85" zoomScaleNormal="100" zoomScaleSheetLayoutView="85" workbookViewId="0">
      <selection activeCell="O17" sqref="O17"/>
    </sheetView>
  </sheetViews>
  <sheetFormatPr defaultColWidth="9" defaultRowHeight="13.2"/>
  <cols>
    <col min="1" max="1" width="2.77734375" style="186" customWidth="1"/>
    <col min="2" max="2" width="14.6640625" style="186" customWidth="1"/>
    <col min="3" max="3" width="10.6640625" style="186" customWidth="1"/>
    <col min="4" max="4" width="7.6640625" style="186" customWidth="1"/>
    <col min="5" max="5" width="5.6640625" style="186" customWidth="1"/>
    <col min="6" max="8" width="7.6640625" style="186" customWidth="1"/>
    <col min="9" max="15" width="6.6640625" style="186" customWidth="1"/>
    <col min="16" max="17" width="9.77734375" style="186" customWidth="1"/>
    <col min="18" max="18" width="15.6640625" style="186" customWidth="1"/>
    <col min="19" max="19" width="3" style="186" customWidth="1"/>
    <col min="20" max="20" width="7.6640625" style="186" customWidth="1"/>
    <col min="21" max="21" width="3.109375" style="186" customWidth="1"/>
    <col min="22" max="22" width="12.6640625" style="186" customWidth="1"/>
    <col min="23" max="16384" width="9" style="186"/>
  </cols>
  <sheetData>
    <row r="1" spans="1:22" ht="17.25" customHeight="1">
      <c r="A1" s="560" t="s">
        <v>292</v>
      </c>
      <c r="B1" s="265" t="s">
        <v>283</v>
      </c>
    </row>
    <row r="2" spans="1:22" ht="15" customHeight="1">
      <c r="A2" s="560"/>
      <c r="B2" s="575" t="s">
        <v>334</v>
      </c>
      <c r="C2" s="575"/>
      <c r="D2" s="575"/>
      <c r="E2" s="575"/>
      <c r="F2" s="575"/>
      <c r="G2" s="575"/>
      <c r="H2" s="575"/>
      <c r="I2" s="575"/>
      <c r="J2" s="575"/>
      <c r="K2" s="575"/>
      <c r="L2" s="575"/>
      <c r="M2" s="575"/>
      <c r="N2" s="575"/>
      <c r="O2" s="575"/>
      <c r="P2" s="575"/>
      <c r="Q2" s="576"/>
      <c r="R2" s="536" t="s">
        <v>234</v>
      </c>
      <c r="S2" s="537"/>
      <c r="T2" s="537"/>
      <c r="U2" s="537"/>
      <c r="V2" s="538"/>
    </row>
    <row r="3" spans="1:22" ht="15" customHeight="1">
      <c r="A3" s="560"/>
      <c r="B3" s="575"/>
      <c r="C3" s="575"/>
      <c r="D3" s="575"/>
      <c r="E3" s="575"/>
      <c r="F3" s="575"/>
      <c r="G3" s="575"/>
      <c r="H3" s="575"/>
      <c r="I3" s="575"/>
      <c r="J3" s="575"/>
      <c r="K3" s="575"/>
      <c r="L3" s="575"/>
      <c r="M3" s="575"/>
      <c r="N3" s="575"/>
      <c r="O3" s="575"/>
      <c r="P3" s="575"/>
      <c r="Q3" s="576"/>
      <c r="R3" s="187" t="s">
        <v>280</v>
      </c>
      <c r="S3" s="188"/>
      <c r="T3" s="188"/>
      <c r="U3" s="188"/>
      <c r="V3" s="189"/>
    </row>
    <row r="4" spans="1:22" ht="15" customHeight="1">
      <c r="A4" s="560"/>
      <c r="B4" s="575"/>
      <c r="C4" s="575"/>
      <c r="D4" s="575"/>
      <c r="E4" s="575"/>
      <c r="F4" s="575"/>
      <c r="G4" s="575"/>
      <c r="H4" s="575"/>
      <c r="I4" s="575"/>
      <c r="J4" s="575"/>
      <c r="K4" s="575"/>
      <c r="L4" s="575"/>
      <c r="M4" s="575"/>
      <c r="N4" s="575"/>
      <c r="O4" s="575"/>
      <c r="P4" s="575"/>
      <c r="Q4" s="576"/>
      <c r="R4" s="190" t="s">
        <v>215</v>
      </c>
      <c r="S4" s="542" t="s">
        <v>310</v>
      </c>
      <c r="T4" s="543"/>
      <c r="U4" s="543"/>
      <c r="V4" s="544"/>
    </row>
    <row r="5" spans="1:22" ht="15" customHeight="1">
      <c r="A5" s="560"/>
      <c r="I5" s="258">
        <v>1080</v>
      </c>
      <c r="J5" s="258">
        <v>30</v>
      </c>
      <c r="K5" s="258">
        <v>10</v>
      </c>
      <c r="L5" s="258">
        <v>5</v>
      </c>
      <c r="M5" s="258">
        <v>2</v>
      </c>
      <c r="N5" s="258"/>
      <c r="O5" s="258"/>
      <c r="R5" s="191" t="s">
        <v>86</v>
      </c>
      <c r="S5" s="545" t="s">
        <v>310</v>
      </c>
      <c r="T5" s="546"/>
      <c r="U5" s="546"/>
      <c r="V5" s="547"/>
    </row>
    <row r="6" spans="1:22" ht="18" customHeight="1">
      <c r="A6" s="560"/>
      <c r="B6" s="192" t="s">
        <v>84</v>
      </c>
      <c r="C6" s="555" t="s">
        <v>191</v>
      </c>
      <c r="D6" s="557" t="s">
        <v>225</v>
      </c>
      <c r="E6" s="557"/>
      <c r="F6" s="557"/>
      <c r="G6" s="557"/>
      <c r="H6" s="557" t="s">
        <v>226</v>
      </c>
      <c r="I6" s="557"/>
      <c r="J6" s="557"/>
      <c r="K6" s="557"/>
      <c r="L6" s="557"/>
      <c r="M6" s="557"/>
      <c r="N6" s="557"/>
      <c r="O6" s="557"/>
      <c r="P6" s="558" t="s">
        <v>232</v>
      </c>
      <c r="Q6" s="559"/>
      <c r="R6" s="420" t="s">
        <v>233</v>
      </c>
      <c r="S6" s="548" t="s">
        <v>220</v>
      </c>
      <c r="T6" s="549"/>
      <c r="U6" s="550"/>
      <c r="V6" s="553" t="s">
        <v>192</v>
      </c>
    </row>
    <row r="7" spans="1:22" ht="18" customHeight="1">
      <c r="A7" s="560"/>
      <c r="B7" s="193" t="s">
        <v>227</v>
      </c>
      <c r="C7" s="556"/>
      <c r="D7" s="194" t="s">
        <v>193</v>
      </c>
      <c r="E7" s="195" t="s">
        <v>194</v>
      </c>
      <c r="F7" s="195" t="s">
        <v>85</v>
      </c>
      <c r="G7" s="196" t="s">
        <v>195</v>
      </c>
      <c r="H7" s="197" t="s">
        <v>196</v>
      </c>
      <c r="I7" s="198" t="s">
        <v>228</v>
      </c>
      <c r="J7" s="198" t="str">
        <f t="shared" ref="J7:O7" si="0">"袋("&amp;J5&amp;"kg)"</f>
        <v>袋(30kg)</v>
      </c>
      <c r="K7" s="198" t="str">
        <f t="shared" si="0"/>
        <v>袋(10kg)</v>
      </c>
      <c r="L7" s="198" t="str">
        <f t="shared" si="0"/>
        <v>袋(5kg)</v>
      </c>
      <c r="M7" s="198" t="str">
        <f t="shared" si="0"/>
        <v>袋(2kg)</v>
      </c>
      <c r="N7" s="198" t="str">
        <f t="shared" si="0"/>
        <v>袋(kg)</v>
      </c>
      <c r="O7" s="199" t="str">
        <f t="shared" si="0"/>
        <v>袋(kg)</v>
      </c>
      <c r="P7" s="200" t="s">
        <v>216</v>
      </c>
      <c r="Q7" s="201" t="s">
        <v>217</v>
      </c>
      <c r="R7" s="428"/>
      <c r="S7" s="425"/>
      <c r="T7" s="551"/>
      <c r="U7" s="552"/>
      <c r="V7" s="554"/>
    </row>
    <row r="8" spans="1:22" ht="18" customHeight="1">
      <c r="A8" s="560"/>
      <c r="B8" s="202" t="s">
        <v>197</v>
      </c>
      <c r="C8" s="203" t="s">
        <v>327</v>
      </c>
      <c r="D8" s="204" t="s">
        <v>198</v>
      </c>
      <c r="E8" s="205">
        <v>1080</v>
      </c>
      <c r="F8" s="205">
        <v>25</v>
      </c>
      <c r="G8" s="206"/>
      <c r="H8" s="207"/>
      <c r="I8" s="208"/>
      <c r="J8" s="209"/>
      <c r="K8" s="209"/>
      <c r="L8" s="209"/>
      <c r="M8" s="209"/>
      <c r="N8" s="209"/>
      <c r="O8" s="210"/>
      <c r="P8" s="211">
        <f>SUM(I9:O9)</f>
        <v>1345</v>
      </c>
      <c r="Q8" s="206"/>
      <c r="R8" s="212" t="s">
        <v>202</v>
      </c>
      <c r="S8" s="16" t="s">
        <v>81</v>
      </c>
      <c r="T8" s="213">
        <v>25</v>
      </c>
      <c r="U8" s="15" t="s">
        <v>78</v>
      </c>
      <c r="V8" s="539"/>
    </row>
    <row r="9" spans="1:22" ht="18" customHeight="1">
      <c r="A9" s="560"/>
      <c r="B9" s="214" t="s">
        <v>264</v>
      </c>
      <c r="C9" s="215" t="s">
        <v>326</v>
      </c>
      <c r="D9" s="207" t="s">
        <v>200</v>
      </c>
      <c r="E9" s="209">
        <v>30</v>
      </c>
      <c r="F9" s="209">
        <v>1320</v>
      </c>
      <c r="G9" s="210">
        <f>E9*F9+E8*F8</f>
        <v>66600</v>
      </c>
      <c r="H9" s="216" t="s">
        <v>199</v>
      </c>
      <c r="I9" s="209">
        <v>25</v>
      </c>
      <c r="J9" s="209">
        <v>1320</v>
      </c>
      <c r="K9" s="209"/>
      <c r="L9" s="209"/>
      <c r="M9" s="209"/>
      <c r="N9" s="209"/>
      <c r="O9" s="210"/>
      <c r="P9" s="217">
        <f>SUM(I9*$I$5,J9*$J$5,K9*$K$5,L9*$L$5,M9*$M$5,N9*$N$5,O9*$O$5)</f>
        <v>66600</v>
      </c>
      <c r="Q9" s="210"/>
      <c r="R9" s="212" t="s">
        <v>203</v>
      </c>
      <c r="S9" s="14" t="s">
        <v>80</v>
      </c>
      <c r="T9" s="218">
        <v>1320</v>
      </c>
      <c r="U9" s="13" t="s">
        <v>78</v>
      </c>
      <c r="V9" s="540"/>
    </row>
    <row r="10" spans="1:22" ht="18" customHeight="1">
      <c r="A10" s="560"/>
      <c r="B10" s="202" t="s">
        <v>197</v>
      </c>
      <c r="C10" s="203" t="s">
        <v>327</v>
      </c>
      <c r="D10" s="204"/>
      <c r="E10" s="205"/>
      <c r="F10" s="205"/>
      <c r="G10" s="206"/>
      <c r="H10" s="219"/>
      <c r="I10" s="205"/>
      <c r="J10" s="205"/>
      <c r="K10" s="205"/>
      <c r="L10" s="220"/>
      <c r="M10" s="220"/>
      <c r="N10" s="205"/>
      <c r="O10" s="206"/>
      <c r="P10" s="211">
        <f>SUM(I11:O11)</f>
        <v>230</v>
      </c>
      <c r="Q10" s="206"/>
      <c r="R10" s="221"/>
      <c r="S10" s="16" t="s">
        <v>81</v>
      </c>
      <c r="T10" s="213"/>
      <c r="U10" s="15" t="s">
        <v>78</v>
      </c>
      <c r="V10" s="539"/>
    </row>
    <row r="11" spans="1:22" ht="18" customHeight="1">
      <c r="A11" s="560"/>
      <c r="B11" s="214" t="s">
        <v>265</v>
      </c>
      <c r="C11" s="215" t="s">
        <v>326</v>
      </c>
      <c r="D11" s="207" t="s">
        <v>200</v>
      </c>
      <c r="E11" s="209">
        <v>30</v>
      </c>
      <c r="F11" s="209">
        <v>230</v>
      </c>
      <c r="G11" s="210">
        <f>E11*F11+E10*F10</f>
        <v>6900</v>
      </c>
      <c r="H11" s="216" t="s">
        <v>199</v>
      </c>
      <c r="I11" s="209"/>
      <c r="J11" s="209">
        <v>230</v>
      </c>
      <c r="K11" s="209"/>
      <c r="L11" s="209"/>
      <c r="M11" s="209"/>
      <c r="N11" s="209"/>
      <c r="O11" s="210"/>
      <c r="P11" s="217">
        <f>SUM(I11*$I$5,J11*$J$5,K11*$K$5,L11*$L$5,M11*$M$5,N11*$N$5,O11*$O$5)</f>
        <v>6900</v>
      </c>
      <c r="Q11" s="210"/>
      <c r="R11" s="222" t="s">
        <v>204</v>
      </c>
      <c r="S11" s="14" t="s">
        <v>80</v>
      </c>
      <c r="T11" s="218">
        <v>230</v>
      </c>
      <c r="U11" s="13" t="s">
        <v>78</v>
      </c>
      <c r="V11" s="540"/>
    </row>
    <row r="12" spans="1:22" ht="18" customHeight="1">
      <c r="A12" s="560"/>
      <c r="B12" s="202" t="s">
        <v>197</v>
      </c>
      <c r="C12" s="203" t="s">
        <v>327</v>
      </c>
      <c r="D12" s="204"/>
      <c r="E12" s="205"/>
      <c r="F12" s="205"/>
      <c r="G12" s="206"/>
      <c r="H12" s="219"/>
      <c r="I12" s="205"/>
      <c r="J12" s="205"/>
      <c r="K12" s="205"/>
      <c r="L12" s="220"/>
      <c r="M12" s="220"/>
      <c r="N12" s="205"/>
      <c r="O12" s="206"/>
      <c r="P12" s="211">
        <f>SUM(I13:O13)</f>
        <v>10</v>
      </c>
      <c r="Q12" s="206"/>
      <c r="R12" s="221"/>
      <c r="S12" s="16" t="s">
        <v>81</v>
      </c>
      <c r="T12" s="213"/>
      <c r="U12" s="15" t="s">
        <v>78</v>
      </c>
      <c r="V12" s="541"/>
    </row>
    <row r="13" spans="1:22" ht="18" customHeight="1">
      <c r="A13" s="560"/>
      <c r="B13" s="223" t="s">
        <v>266</v>
      </c>
      <c r="C13" s="215" t="s">
        <v>326</v>
      </c>
      <c r="D13" s="224" t="s">
        <v>200</v>
      </c>
      <c r="E13" s="225">
        <v>30</v>
      </c>
      <c r="F13" s="225">
        <v>10</v>
      </c>
      <c r="G13" s="226">
        <f>E13*F13+E12*F12</f>
        <v>300</v>
      </c>
      <c r="H13" s="227"/>
      <c r="I13" s="225"/>
      <c r="J13" s="225">
        <v>10</v>
      </c>
      <c r="K13" s="225"/>
      <c r="L13" s="228"/>
      <c r="M13" s="228"/>
      <c r="N13" s="225"/>
      <c r="O13" s="226"/>
      <c r="P13" s="229">
        <f>SUM(I13*$I$5,J13*$J$5,K13*$K$5,L13*$L$5,M13*$M$5,N13*$N$5,O13*$O$5)</f>
        <v>300</v>
      </c>
      <c r="Q13" s="226"/>
      <c r="R13" s="230" t="s">
        <v>214</v>
      </c>
      <c r="S13" s="14" t="s">
        <v>80</v>
      </c>
      <c r="T13" s="218"/>
      <c r="U13" s="13" t="s">
        <v>78</v>
      </c>
      <c r="V13" s="541"/>
    </row>
    <row r="14" spans="1:22" ht="18" customHeight="1">
      <c r="A14" s="560"/>
      <c r="B14" s="202" t="s">
        <v>197</v>
      </c>
      <c r="C14" s="203" t="s">
        <v>327</v>
      </c>
      <c r="D14" s="204" t="s">
        <v>198</v>
      </c>
      <c r="E14" s="205">
        <v>1080</v>
      </c>
      <c r="F14" s="205">
        <v>10</v>
      </c>
      <c r="G14" s="206"/>
      <c r="H14" s="204"/>
      <c r="I14" s="205"/>
      <c r="J14" s="205"/>
      <c r="K14" s="205"/>
      <c r="L14" s="231"/>
      <c r="M14" s="231"/>
      <c r="N14" s="205"/>
      <c r="O14" s="206"/>
      <c r="P14" s="211">
        <f>SUM(I15:O15)</f>
        <v>150</v>
      </c>
      <c r="Q14" s="206"/>
      <c r="R14" s="221" t="s">
        <v>202</v>
      </c>
      <c r="S14" s="16" t="s">
        <v>81</v>
      </c>
      <c r="T14" s="213">
        <v>10</v>
      </c>
      <c r="U14" s="15" t="s">
        <v>78</v>
      </c>
      <c r="V14" s="539"/>
    </row>
    <row r="15" spans="1:22" ht="18" customHeight="1">
      <c r="A15" s="560"/>
      <c r="B15" s="214" t="s">
        <v>267</v>
      </c>
      <c r="C15" s="215" t="s">
        <v>326</v>
      </c>
      <c r="D15" s="207" t="s">
        <v>200</v>
      </c>
      <c r="E15" s="209">
        <v>30</v>
      </c>
      <c r="F15" s="209">
        <v>140</v>
      </c>
      <c r="G15" s="210">
        <f>E15*F15+E14*F14</f>
        <v>15000</v>
      </c>
      <c r="H15" s="216" t="s">
        <v>199</v>
      </c>
      <c r="I15" s="209">
        <v>10</v>
      </c>
      <c r="J15" s="209">
        <v>140</v>
      </c>
      <c r="K15" s="209"/>
      <c r="L15" s="209"/>
      <c r="M15" s="209"/>
      <c r="N15" s="209"/>
      <c r="O15" s="210"/>
      <c r="P15" s="229">
        <f>SUM(I15*$I$5,J15*$J$5,K15*$K$5,L15*$L$5,M15*$M$5,N15*$N$5,O15*$O$5)</f>
        <v>15000</v>
      </c>
      <c r="Q15" s="210"/>
      <c r="R15" s="212" t="s">
        <v>203</v>
      </c>
      <c r="S15" s="14" t="s">
        <v>80</v>
      </c>
      <c r="T15" s="218">
        <v>140</v>
      </c>
      <c r="U15" s="13" t="s">
        <v>78</v>
      </c>
      <c r="V15" s="540"/>
    </row>
    <row r="16" spans="1:22" ht="18" customHeight="1">
      <c r="A16" s="560"/>
      <c r="B16" s="202" t="s">
        <v>197</v>
      </c>
      <c r="C16" s="203" t="s">
        <v>327</v>
      </c>
      <c r="D16" s="204"/>
      <c r="E16" s="205"/>
      <c r="F16" s="205"/>
      <c r="G16" s="206"/>
      <c r="H16" s="204"/>
      <c r="I16" s="205"/>
      <c r="J16" s="205"/>
      <c r="K16" s="205"/>
      <c r="L16" s="220"/>
      <c r="M16" s="220"/>
      <c r="N16" s="205"/>
      <c r="O16" s="206"/>
      <c r="P16" s="232"/>
      <c r="Q16" s="206">
        <f>SUM(I17:O17)</f>
        <v>2700</v>
      </c>
      <c r="R16" s="233" t="s">
        <v>207</v>
      </c>
      <c r="S16" s="16" t="s">
        <v>81</v>
      </c>
      <c r="T16" s="213">
        <f>SUM(I17:J17)</f>
        <v>0</v>
      </c>
      <c r="U16" s="15" t="s">
        <v>78</v>
      </c>
      <c r="V16" s="539"/>
    </row>
    <row r="17" spans="1:22" ht="18" customHeight="1">
      <c r="A17" s="560"/>
      <c r="B17" s="214" t="s">
        <v>268</v>
      </c>
      <c r="C17" s="215" t="s">
        <v>326</v>
      </c>
      <c r="D17" s="207" t="s">
        <v>200</v>
      </c>
      <c r="E17" s="209">
        <v>30</v>
      </c>
      <c r="F17" s="209">
        <v>1000</v>
      </c>
      <c r="G17" s="210">
        <f>E17*F17+E16*F16</f>
        <v>30000</v>
      </c>
      <c r="H17" s="216" t="s">
        <v>201</v>
      </c>
      <c r="I17" s="209"/>
      <c r="J17" s="209"/>
      <c r="K17" s="209">
        <v>2700</v>
      </c>
      <c r="L17" s="209"/>
      <c r="M17" s="209"/>
      <c r="N17" s="209"/>
      <c r="O17" s="210"/>
      <c r="P17" s="234"/>
      <c r="Q17" s="210">
        <f>SUM(I17*$I$5,J17*$J$5,K17*$K$5,L17*$L$5,M17*$M$5,N17*$N$5,O17*$O$5)</f>
        <v>27000</v>
      </c>
      <c r="R17" s="235" t="s">
        <v>209</v>
      </c>
      <c r="S17" s="14" t="s">
        <v>80</v>
      </c>
      <c r="T17" s="218">
        <f>SUM(K17:O17)</f>
        <v>2700</v>
      </c>
      <c r="U17" s="13" t="s">
        <v>78</v>
      </c>
      <c r="V17" s="540"/>
    </row>
    <row r="18" spans="1:22" ht="18" customHeight="1">
      <c r="A18" s="560"/>
      <c r="B18" s="202" t="s">
        <v>197</v>
      </c>
      <c r="C18" s="203" t="s">
        <v>327</v>
      </c>
      <c r="D18" s="204"/>
      <c r="E18" s="205"/>
      <c r="F18" s="205"/>
      <c r="G18" s="206"/>
      <c r="H18" s="204" t="s">
        <v>199</v>
      </c>
      <c r="I18" s="205"/>
      <c r="J18" s="205"/>
      <c r="K18" s="205"/>
      <c r="L18" s="220"/>
      <c r="M18" s="220"/>
      <c r="N18" s="205"/>
      <c r="O18" s="206"/>
      <c r="P18" s="211">
        <f>SUM(I19:O19)</f>
        <v>3925</v>
      </c>
      <c r="Q18" s="206"/>
      <c r="R18" s="221" t="s">
        <v>207</v>
      </c>
      <c r="S18" s="16" t="s">
        <v>81</v>
      </c>
      <c r="T18" s="213">
        <f>SUM(I19:J19)</f>
        <v>0</v>
      </c>
      <c r="U18" s="15" t="s">
        <v>78</v>
      </c>
      <c r="V18" s="539"/>
    </row>
    <row r="19" spans="1:22" ht="18" customHeight="1">
      <c r="A19" s="560"/>
      <c r="B19" s="214" t="s">
        <v>268</v>
      </c>
      <c r="C19" s="215" t="s">
        <v>326</v>
      </c>
      <c r="D19" s="207" t="s">
        <v>200</v>
      </c>
      <c r="E19" s="209">
        <v>30</v>
      </c>
      <c r="F19" s="209">
        <v>775</v>
      </c>
      <c r="G19" s="210">
        <f>E19*F19+E18*F18</f>
        <v>23250</v>
      </c>
      <c r="H19" s="216" t="s">
        <v>212</v>
      </c>
      <c r="I19" s="209"/>
      <c r="J19" s="209"/>
      <c r="K19" s="209">
        <v>1400</v>
      </c>
      <c r="L19" s="209">
        <v>1400</v>
      </c>
      <c r="M19" s="209">
        <v>1125</v>
      </c>
      <c r="N19" s="209"/>
      <c r="O19" s="210"/>
      <c r="P19" s="229">
        <f>SUM(I19*$I$5,J19*$J$5,K19*$K$5,L19*$L$5,M19*$M$5,N19*$N$5,O19*$O$5)</f>
        <v>23250</v>
      </c>
      <c r="Q19" s="226"/>
      <c r="R19" s="235" t="s">
        <v>209</v>
      </c>
      <c r="S19" s="14" t="s">
        <v>80</v>
      </c>
      <c r="T19" s="218">
        <f>SUM(K19:O19)</f>
        <v>3925</v>
      </c>
      <c r="U19" s="13" t="s">
        <v>78</v>
      </c>
      <c r="V19" s="540"/>
    </row>
    <row r="20" spans="1:22" ht="18" customHeight="1">
      <c r="A20" s="560"/>
      <c r="B20" s="202" t="s">
        <v>197</v>
      </c>
      <c r="C20" s="203" t="s">
        <v>327</v>
      </c>
      <c r="D20" s="204" t="s">
        <v>198</v>
      </c>
      <c r="E20" s="205">
        <v>1080</v>
      </c>
      <c r="F20" s="205">
        <v>55</v>
      </c>
      <c r="G20" s="206"/>
      <c r="H20" s="204"/>
      <c r="I20" s="205"/>
      <c r="J20" s="205"/>
      <c r="K20" s="205"/>
      <c r="L20" s="220"/>
      <c r="M20" s="220"/>
      <c r="N20" s="205"/>
      <c r="O20" s="206"/>
      <c r="P20" s="211">
        <f>SUM(I21:O21)</f>
        <v>1975</v>
      </c>
      <c r="Q20" s="206"/>
      <c r="R20" s="221" t="s">
        <v>202</v>
      </c>
      <c r="S20" s="16" t="s">
        <v>81</v>
      </c>
      <c r="T20" s="213">
        <v>55</v>
      </c>
      <c r="U20" s="15" t="s">
        <v>78</v>
      </c>
      <c r="V20" s="539"/>
    </row>
    <row r="21" spans="1:22" ht="18" customHeight="1">
      <c r="A21" s="560"/>
      <c r="B21" s="214" t="s">
        <v>205</v>
      </c>
      <c r="C21" s="215" t="s">
        <v>326</v>
      </c>
      <c r="D21" s="207" t="s">
        <v>200</v>
      </c>
      <c r="E21" s="209">
        <v>30</v>
      </c>
      <c r="F21" s="209">
        <v>1920</v>
      </c>
      <c r="G21" s="210">
        <f>E21*F21+E20*F20</f>
        <v>117000</v>
      </c>
      <c r="H21" s="216" t="s">
        <v>199</v>
      </c>
      <c r="I21" s="209">
        <v>55</v>
      </c>
      <c r="J21" s="209">
        <v>1920</v>
      </c>
      <c r="K21" s="209"/>
      <c r="L21" s="209"/>
      <c r="M21" s="209"/>
      <c r="N21" s="209"/>
      <c r="O21" s="210"/>
      <c r="P21" s="217">
        <f>SUM(I21*$I$5,J21*$J$5,K21*$K$5,L21*$L$5,M21*$M$5,N21*$N$5,O21*$O$5)</f>
        <v>117000</v>
      </c>
      <c r="Q21" s="210"/>
      <c r="R21" s="212" t="s">
        <v>203</v>
      </c>
      <c r="S21" s="14" t="s">
        <v>80</v>
      </c>
      <c r="T21" s="218">
        <v>1920</v>
      </c>
      <c r="U21" s="13" t="s">
        <v>78</v>
      </c>
      <c r="V21" s="540"/>
    </row>
    <row r="22" spans="1:22" ht="18" customHeight="1">
      <c r="A22" s="560"/>
      <c r="B22" s="202" t="s">
        <v>197</v>
      </c>
      <c r="C22" s="203" t="s">
        <v>327</v>
      </c>
      <c r="D22" s="204" t="s">
        <v>198</v>
      </c>
      <c r="E22" s="205">
        <v>1080</v>
      </c>
      <c r="F22" s="205">
        <v>50</v>
      </c>
      <c r="G22" s="206"/>
      <c r="H22" s="219"/>
      <c r="I22" s="205"/>
      <c r="J22" s="205"/>
      <c r="K22" s="205"/>
      <c r="L22" s="205"/>
      <c r="M22" s="231"/>
      <c r="N22" s="231"/>
      <c r="O22" s="206"/>
      <c r="P22" s="211">
        <f>SUM(I24:O24)</f>
        <v>2030</v>
      </c>
      <c r="Q22" s="206"/>
      <c r="R22" s="221" t="s">
        <v>206</v>
      </c>
      <c r="S22" s="16" t="s">
        <v>81</v>
      </c>
      <c r="T22" s="213">
        <v>50</v>
      </c>
      <c r="U22" s="15" t="s">
        <v>78</v>
      </c>
      <c r="V22" s="539"/>
    </row>
    <row r="23" spans="1:22" ht="18" customHeight="1">
      <c r="A23" s="560"/>
      <c r="B23" s="236" t="s">
        <v>269</v>
      </c>
      <c r="C23" s="215" t="s">
        <v>326</v>
      </c>
      <c r="D23" s="563" t="s">
        <v>200</v>
      </c>
      <c r="E23" s="565">
        <v>30</v>
      </c>
      <c r="F23" s="318" t="s">
        <v>258</v>
      </c>
      <c r="G23" s="319"/>
      <c r="H23" s="567" t="s">
        <v>199</v>
      </c>
      <c r="I23" s="317"/>
      <c r="J23" s="318" t="s">
        <v>258</v>
      </c>
      <c r="K23" s="317"/>
      <c r="L23" s="317"/>
      <c r="M23" s="320"/>
      <c r="N23" s="320"/>
      <c r="O23" s="319"/>
      <c r="P23" s="321" t="s">
        <v>259</v>
      </c>
      <c r="Q23" s="319"/>
      <c r="R23" s="212"/>
      <c r="S23" s="14"/>
      <c r="T23" s="218"/>
      <c r="U23" s="13"/>
      <c r="V23" s="540"/>
    </row>
    <row r="24" spans="1:22" ht="18" customHeight="1">
      <c r="A24" s="560"/>
      <c r="B24" s="214"/>
      <c r="C24" s="215"/>
      <c r="D24" s="564"/>
      <c r="E24" s="566"/>
      <c r="F24" s="209">
        <v>1980</v>
      </c>
      <c r="G24" s="210">
        <f>E23*F24+E22*F22</f>
        <v>113400</v>
      </c>
      <c r="H24" s="568"/>
      <c r="I24" s="209">
        <v>50</v>
      </c>
      <c r="J24" s="209">
        <v>1980</v>
      </c>
      <c r="K24" s="209"/>
      <c r="L24" s="209"/>
      <c r="M24" s="209"/>
      <c r="N24" s="209"/>
      <c r="O24" s="210"/>
      <c r="P24" s="217">
        <f>SUM(I24*$I$5,J24*$J$5,K24*$K$5,L24*$L$5,M24*$M$5,N24*$N$5,O24*$O$5)</f>
        <v>113400</v>
      </c>
      <c r="Q24" s="210"/>
      <c r="R24" s="235" t="s">
        <v>208</v>
      </c>
      <c r="S24" s="14" t="s">
        <v>80</v>
      </c>
      <c r="T24" s="218">
        <v>2100</v>
      </c>
      <c r="U24" s="13" t="s">
        <v>78</v>
      </c>
      <c r="V24" s="540"/>
    </row>
    <row r="25" spans="1:22" ht="18" customHeight="1">
      <c r="A25" s="560"/>
      <c r="B25" s="202" t="s">
        <v>197</v>
      </c>
      <c r="C25" s="203" t="s">
        <v>327</v>
      </c>
      <c r="D25" s="204"/>
      <c r="E25" s="205"/>
      <c r="F25" s="205"/>
      <c r="G25" s="206"/>
      <c r="H25" s="219"/>
      <c r="I25" s="205"/>
      <c r="J25" s="205"/>
      <c r="K25" s="205"/>
      <c r="L25" s="220"/>
      <c r="M25" s="220"/>
      <c r="N25" s="205"/>
      <c r="O25" s="206"/>
      <c r="P25" s="211">
        <f>SUM(I26:O26)</f>
        <v>5</v>
      </c>
      <c r="Q25" s="206"/>
      <c r="R25" s="221"/>
      <c r="S25" s="16" t="s">
        <v>81</v>
      </c>
      <c r="T25" s="213"/>
      <c r="U25" s="15" t="s">
        <v>78</v>
      </c>
      <c r="V25" s="541"/>
    </row>
    <row r="26" spans="1:22" ht="18" customHeight="1">
      <c r="A26" s="560"/>
      <c r="B26" s="223" t="s">
        <v>139</v>
      </c>
      <c r="C26" s="215" t="s">
        <v>326</v>
      </c>
      <c r="D26" s="224" t="s">
        <v>200</v>
      </c>
      <c r="E26" s="225">
        <v>30</v>
      </c>
      <c r="F26" s="225">
        <v>5</v>
      </c>
      <c r="G26" s="226">
        <f>E26*F26+E25*F25</f>
        <v>150</v>
      </c>
      <c r="H26" s="227" t="s">
        <v>213</v>
      </c>
      <c r="I26" s="225"/>
      <c r="J26" s="225">
        <v>5</v>
      </c>
      <c r="K26" s="225"/>
      <c r="L26" s="228"/>
      <c r="M26" s="228"/>
      <c r="N26" s="225"/>
      <c r="O26" s="226"/>
      <c r="P26" s="229">
        <f>SUM(I26*$I$5,J26*$J$5,K26*$K$5,L26*$L$5,M26*$M$5,N26*$N$5,O26*$O$5)</f>
        <v>150</v>
      </c>
      <c r="Q26" s="226"/>
      <c r="R26" s="230" t="s">
        <v>214</v>
      </c>
      <c r="S26" s="14" t="s">
        <v>80</v>
      </c>
      <c r="T26" s="218"/>
      <c r="U26" s="13" t="s">
        <v>78</v>
      </c>
      <c r="V26" s="541"/>
    </row>
    <row r="27" spans="1:22" ht="18" customHeight="1">
      <c r="A27" s="560"/>
      <c r="B27" s="202"/>
      <c r="C27" s="203"/>
      <c r="D27" s="204"/>
      <c r="E27" s="205"/>
      <c r="F27" s="205"/>
      <c r="G27" s="206"/>
      <c r="H27" s="204"/>
      <c r="I27" s="205"/>
      <c r="J27" s="205"/>
      <c r="K27" s="205"/>
      <c r="L27" s="205"/>
      <c r="M27" s="205"/>
      <c r="N27" s="205"/>
      <c r="O27" s="206"/>
      <c r="P27" s="211"/>
      <c r="Q27" s="206"/>
      <c r="R27" s="233"/>
      <c r="S27" s="16" t="s">
        <v>81</v>
      </c>
      <c r="T27" s="213"/>
      <c r="U27" s="15" t="s">
        <v>78</v>
      </c>
      <c r="V27" s="541"/>
    </row>
    <row r="28" spans="1:22" ht="18" customHeight="1" thickBot="1">
      <c r="A28" s="560"/>
      <c r="B28" s="329"/>
      <c r="C28" s="330"/>
      <c r="D28" s="224"/>
      <c r="E28" s="225"/>
      <c r="F28" s="225"/>
      <c r="G28" s="226"/>
      <c r="H28" s="224"/>
      <c r="I28" s="225"/>
      <c r="J28" s="225"/>
      <c r="K28" s="225"/>
      <c r="L28" s="225"/>
      <c r="M28" s="225"/>
      <c r="N28" s="225"/>
      <c r="O28" s="226"/>
      <c r="P28" s="229"/>
      <c r="Q28" s="210"/>
      <c r="R28" s="212"/>
      <c r="S28" s="12" t="s">
        <v>80</v>
      </c>
      <c r="T28" s="331"/>
      <c r="U28" s="11" t="s">
        <v>78</v>
      </c>
      <c r="V28" s="541"/>
    </row>
    <row r="29" spans="1:22" ht="15" customHeight="1" thickTop="1">
      <c r="A29" s="560"/>
      <c r="B29" s="332"/>
      <c r="C29" s="333"/>
      <c r="D29" s="338"/>
      <c r="E29" s="339"/>
      <c r="F29" s="209"/>
      <c r="G29" s="210"/>
      <c r="H29" s="204"/>
      <c r="I29" s="205"/>
      <c r="J29" s="318" t="s">
        <v>288</v>
      </c>
      <c r="K29" s="209"/>
      <c r="L29" s="209"/>
      <c r="M29" s="209"/>
      <c r="N29" s="209"/>
      <c r="O29" s="210"/>
      <c r="P29" s="318" t="s">
        <v>290</v>
      </c>
      <c r="Q29" s="337"/>
      <c r="R29" s="336"/>
      <c r="S29" s="183"/>
      <c r="T29" s="218"/>
      <c r="U29" s="13"/>
      <c r="V29" s="539"/>
    </row>
    <row r="30" spans="1:22" ht="21" customHeight="1">
      <c r="A30" s="560"/>
      <c r="B30" s="424" t="s">
        <v>82</v>
      </c>
      <c r="C30" s="569"/>
      <c r="D30" s="570"/>
      <c r="E30" s="571"/>
      <c r="F30" s="325"/>
      <c r="G30" s="326"/>
      <c r="H30" s="375" t="s">
        <v>210</v>
      </c>
      <c r="I30" s="209">
        <f t="shared" ref="I30:O30" si="1">SUM(I8:I29)</f>
        <v>140</v>
      </c>
      <c r="J30" s="209">
        <f t="shared" si="1"/>
        <v>5605</v>
      </c>
      <c r="K30" s="209">
        <f t="shared" si="1"/>
        <v>4100</v>
      </c>
      <c r="L30" s="209">
        <f t="shared" si="1"/>
        <v>1400</v>
      </c>
      <c r="M30" s="209">
        <f t="shared" si="1"/>
        <v>1125</v>
      </c>
      <c r="N30" s="209">
        <f t="shared" si="1"/>
        <v>0</v>
      </c>
      <c r="O30" s="210">
        <f t="shared" si="1"/>
        <v>0</v>
      </c>
      <c r="P30" s="217">
        <f>SUM(P8,P10,P12,P14,P16,P18,P20,P22,P25,P27)</f>
        <v>9670</v>
      </c>
      <c r="Q30" s="334">
        <f>SUM(Q8,Q10,Q12,Q14,Q16,Q18,Q20,Q22,Q25,Q27)</f>
        <v>2700</v>
      </c>
      <c r="R30" s="328">
        <f>P30+Q30</f>
        <v>12370</v>
      </c>
      <c r="S30" s="335" t="s">
        <v>81</v>
      </c>
      <c r="T30" s="247">
        <f>SUMIF(S8:S29,"大",T8:T29)</f>
        <v>140</v>
      </c>
      <c r="U30" s="13" t="s">
        <v>78</v>
      </c>
      <c r="V30" s="540"/>
    </row>
    <row r="31" spans="1:22" ht="15" customHeight="1">
      <c r="A31" s="560"/>
      <c r="B31" s="424"/>
      <c r="C31" s="569"/>
      <c r="D31" s="570"/>
      <c r="E31" s="571"/>
      <c r="F31" s="325"/>
      <c r="G31" s="326"/>
      <c r="H31" s="375"/>
      <c r="I31" s="209"/>
      <c r="J31" s="376" t="s">
        <v>289</v>
      </c>
      <c r="K31" s="209"/>
      <c r="L31" s="209"/>
      <c r="M31" s="209"/>
      <c r="N31" s="209"/>
      <c r="O31" s="210"/>
      <c r="P31" s="377" t="s">
        <v>291</v>
      </c>
      <c r="Q31" s="327"/>
      <c r="R31" s="328"/>
      <c r="S31" s="183"/>
      <c r="T31" s="247"/>
      <c r="U31" s="13"/>
      <c r="V31" s="540"/>
    </row>
    <row r="32" spans="1:22" ht="21" customHeight="1" thickBot="1">
      <c r="A32" s="560"/>
      <c r="B32" s="425"/>
      <c r="C32" s="552"/>
      <c r="D32" s="572"/>
      <c r="E32" s="573"/>
      <c r="F32" s="237">
        <f>SUM(F8:F29)</f>
        <v>7520</v>
      </c>
      <c r="G32" s="238">
        <f>SUM(G8:G29)</f>
        <v>372600</v>
      </c>
      <c r="H32" s="239" t="s">
        <v>211</v>
      </c>
      <c r="I32" s="225">
        <f t="shared" ref="I32:O32" si="2">I30*I5</f>
        <v>151200</v>
      </c>
      <c r="J32" s="225">
        <f t="shared" si="2"/>
        <v>168150</v>
      </c>
      <c r="K32" s="225">
        <f t="shared" si="2"/>
        <v>41000</v>
      </c>
      <c r="L32" s="225">
        <f t="shared" si="2"/>
        <v>7000</v>
      </c>
      <c r="M32" s="225">
        <f t="shared" si="2"/>
        <v>2250</v>
      </c>
      <c r="N32" s="225">
        <f t="shared" si="2"/>
        <v>0</v>
      </c>
      <c r="O32" s="226">
        <f t="shared" si="2"/>
        <v>0</v>
      </c>
      <c r="P32" s="229">
        <f>SUM(P9,P11,P13,P15,P17,P19,P21,P24,P26,P29)</f>
        <v>342600</v>
      </c>
      <c r="Q32" s="240">
        <f>SUM(Q9,Q11,Q13,Q15,Q17,Q19,Q21,Q24,Q26,Q29)</f>
        <v>27000</v>
      </c>
      <c r="R32" s="241">
        <f>P32+Q32</f>
        <v>369600</v>
      </c>
      <c r="S32" s="242" t="s">
        <v>80</v>
      </c>
      <c r="T32" s="243">
        <f>SUMIF(S8:S29,"小",T8:T29)</f>
        <v>12335</v>
      </c>
      <c r="U32" s="11" t="s">
        <v>78</v>
      </c>
      <c r="V32" s="574"/>
    </row>
    <row r="33" spans="1:22" ht="3.75" customHeight="1" thickTop="1">
      <c r="A33" s="560"/>
      <c r="B33" s="561" t="s">
        <v>311</v>
      </c>
      <c r="C33" s="561"/>
      <c r="D33" s="561"/>
      <c r="E33" s="561"/>
      <c r="F33" s="561"/>
      <c r="G33" s="561"/>
      <c r="H33" s="561"/>
      <c r="I33" s="561"/>
      <c r="J33" s="561"/>
      <c r="K33" s="561"/>
      <c r="L33" s="561"/>
      <c r="M33" s="561"/>
      <c r="N33" s="561"/>
      <c r="O33" s="561"/>
      <c r="P33" s="244"/>
      <c r="Q33" s="244"/>
      <c r="R33" s="245"/>
      <c r="S33" s="246"/>
      <c r="T33" s="247"/>
      <c r="U33" s="246"/>
      <c r="V33" s="248"/>
    </row>
    <row r="34" spans="1:22" ht="18" customHeight="1">
      <c r="A34" s="560"/>
      <c r="B34" s="562"/>
      <c r="C34" s="562"/>
      <c r="D34" s="562"/>
      <c r="E34" s="562"/>
      <c r="F34" s="562"/>
      <c r="G34" s="562"/>
      <c r="H34" s="562"/>
      <c r="I34" s="562"/>
      <c r="J34" s="562"/>
      <c r="K34" s="562"/>
      <c r="L34" s="562"/>
      <c r="M34" s="562"/>
      <c r="N34" s="562"/>
      <c r="O34" s="562"/>
      <c r="P34" s="249"/>
      <c r="Q34" s="250"/>
      <c r="R34" s="251" t="s">
        <v>246</v>
      </c>
      <c r="S34" s="252"/>
      <c r="T34" s="247"/>
      <c r="U34" s="252"/>
      <c r="V34" s="253"/>
    </row>
    <row r="35" spans="1:22" s="254" customFormat="1" ht="18" customHeight="1">
      <c r="A35" s="560"/>
      <c r="B35" s="562"/>
      <c r="C35" s="562"/>
      <c r="D35" s="562"/>
      <c r="E35" s="562"/>
      <c r="F35" s="562"/>
      <c r="G35" s="562"/>
      <c r="H35" s="562"/>
      <c r="I35" s="562"/>
      <c r="J35" s="562"/>
      <c r="K35" s="562"/>
      <c r="L35" s="562"/>
      <c r="M35" s="562"/>
      <c r="N35" s="562"/>
      <c r="O35" s="562"/>
      <c r="P35" s="249"/>
      <c r="Q35" s="250"/>
      <c r="R35" s="249"/>
      <c r="S35" s="252"/>
      <c r="T35" s="247"/>
      <c r="U35" s="252"/>
      <c r="V35" s="253"/>
    </row>
    <row r="36" spans="1:22" s="254" customFormat="1" ht="18" customHeight="1">
      <c r="A36" s="560"/>
      <c r="B36" s="562"/>
      <c r="C36" s="562"/>
      <c r="D36" s="562"/>
      <c r="E36" s="562"/>
      <c r="F36" s="562"/>
      <c r="G36" s="562"/>
      <c r="H36" s="562"/>
      <c r="I36" s="562"/>
      <c r="J36" s="562"/>
      <c r="K36" s="562"/>
      <c r="L36" s="562"/>
      <c r="M36" s="562"/>
      <c r="N36" s="562"/>
      <c r="O36" s="562"/>
      <c r="P36" s="244"/>
      <c r="Q36" s="244"/>
      <c r="R36" s="255"/>
      <c r="S36" s="246"/>
      <c r="T36" s="247"/>
      <c r="U36" s="246"/>
    </row>
    <row r="37" spans="1:22" s="254" customFormat="1" ht="18" customHeight="1">
      <c r="A37" s="560"/>
      <c r="B37" s="562"/>
      <c r="C37" s="562"/>
      <c r="D37" s="562"/>
      <c r="E37" s="562"/>
      <c r="F37" s="562"/>
      <c r="G37" s="562"/>
      <c r="H37" s="562"/>
      <c r="I37" s="562"/>
      <c r="J37" s="562"/>
      <c r="K37" s="562"/>
      <c r="L37" s="562"/>
      <c r="M37" s="562"/>
      <c r="N37" s="562"/>
      <c r="O37" s="562"/>
      <c r="P37" s="8"/>
      <c r="Q37" s="8"/>
      <c r="R37" s="8"/>
      <c r="S37" s="8"/>
      <c r="T37" s="8"/>
      <c r="U37" s="8"/>
      <c r="V37" s="186"/>
    </row>
    <row r="38" spans="1:22" s="254" customFormat="1" ht="10.5" customHeight="1">
      <c r="A38" s="560"/>
      <c r="B38" s="562"/>
      <c r="C38" s="562"/>
      <c r="D38" s="562"/>
      <c r="E38" s="562"/>
      <c r="F38" s="562"/>
      <c r="G38" s="562"/>
      <c r="H38" s="562"/>
      <c r="I38" s="562"/>
      <c r="J38" s="562"/>
      <c r="K38" s="562"/>
      <c r="L38" s="562"/>
      <c r="M38" s="562"/>
      <c r="N38" s="562"/>
      <c r="O38" s="562"/>
      <c r="P38" s="186"/>
      <c r="Q38" s="186"/>
      <c r="R38" s="186"/>
      <c r="S38" s="186"/>
      <c r="T38" s="186"/>
      <c r="U38" s="186"/>
      <c r="V38" s="186"/>
    </row>
    <row r="39" spans="1:22" ht="14.4">
      <c r="B39" s="9"/>
      <c r="C39" s="8"/>
      <c r="D39" s="8"/>
      <c r="E39" s="8"/>
      <c r="F39" s="8"/>
      <c r="G39" s="8"/>
      <c r="H39" s="8"/>
      <c r="I39" s="8"/>
      <c r="J39" s="8"/>
      <c r="K39" s="8"/>
      <c r="L39" s="8"/>
      <c r="M39" s="8"/>
      <c r="N39" s="8"/>
      <c r="O39" s="8"/>
    </row>
  </sheetData>
  <mergeCells count="29">
    <mergeCell ref="A1:A38"/>
    <mergeCell ref="B33:O38"/>
    <mergeCell ref="V18:V19"/>
    <mergeCell ref="V20:V21"/>
    <mergeCell ref="V22:V24"/>
    <mergeCell ref="D23:D24"/>
    <mergeCell ref="E23:E24"/>
    <mergeCell ref="H23:H24"/>
    <mergeCell ref="V25:V26"/>
    <mergeCell ref="V27:V29"/>
    <mergeCell ref="B30:C32"/>
    <mergeCell ref="D30:E32"/>
    <mergeCell ref="V30:V32"/>
    <mergeCell ref="V16:V17"/>
    <mergeCell ref="B2:Q4"/>
    <mergeCell ref="R2:V2"/>
    <mergeCell ref="C6:C7"/>
    <mergeCell ref="D6:G6"/>
    <mergeCell ref="H6:O6"/>
    <mergeCell ref="P6:Q6"/>
    <mergeCell ref="R6:R7"/>
    <mergeCell ref="V8:V9"/>
    <mergeCell ref="V10:V11"/>
    <mergeCell ref="V12:V13"/>
    <mergeCell ref="V14:V15"/>
    <mergeCell ref="S4:V4"/>
    <mergeCell ref="S5:V5"/>
    <mergeCell ref="S6:U7"/>
    <mergeCell ref="V6:V7"/>
  </mergeCells>
  <phoneticPr fontId="3"/>
  <conditionalFormatting sqref="T8:T27 T29">
    <cfRule type="cellIs" dxfId="1" priority="2" operator="equal">
      <formula>0</formula>
    </cfRule>
  </conditionalFormatting>
  <conditionalFormatting sqref="T28">
    <cfRule type="cellIs" dxfId="0" priority="1" operator="equal">
      <formula>0</formula>
    </cfRule>
  </conditionalFormatting>
  <pageMargins left="0.70866141732283472" right="0.70866141732283472" top="0.74803149606299213" bottom="0.74803149606299213" header="0.59055118110236227" footer="0.31496062992125984"/>
  <pageSetup paperSize="9" scale="75" firstPageNumber="8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p76様式第６号</vt:lpstr>
      <vt:lpstr>p77変更集計表</vt:lpstr>
      <vt:lpstr>p７８変更生産者名等</vt:lpstr>
      <vt:lpstr>p79変更別紙２</vt:lpstr>
      <vt:lpstr>p81変更別紙３－１</vt:lpstr>
      <vt:lpstr>p76様式第６号!Print_Area</vt:lpstr>
      <vt:lpstr>p77変更集計表!Print_Area</vt:lpstr>
      <vt:lpstr>p７８変更生産者名等!Print_Area</vt:lpstr>
      <vt:lpstr>p79変更別紙２!Print_Area</vt:lpstr>
      <vt:lpstr>p77変更集計表!Print_Titles</vt:lpstr>
      <vt:lpstr>p７８変更生産者名等!Print_Titles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片桐 千穂</cp:lastModifiedBy>
  <cp:lastPrinted>2022-12-28T05:33:59Z</cp:lastPrinted>
  <dcterms:created xsi:type="dcterms:W3CDTF">2021-11-04T06:08:00Z</dcterms:created>
  <dcterms:modified xsi:type="dcterms:W3CDTF">2022-12-28T05:39:47Z</dcterms:modified>
</cp:coreProperties>
</file>